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P:\dokumenty\ProjektoveCentrum\Projekty\CRP\2021\Marešová_VŠB-TUO\"/>
    </mc:Choice>
  </mc:AlternateContent>
  <xr:revisionPtr revIDLastSave="0" documentId="13_ncr:1_{70DB279C-638F-4E30-80FB-E8E24E914434}" xr6:coauthVersionLast="36" xr6:coauthVersionMax="36" xr10:uidLastSave="{00000000-0000-0000-0000-000000000000}"/>
  <bookViews>
    <workbookView xWindow="0" yWindow="0" windowWidth="19200" windowHeight="6345" activeTab="1" xr2:uid="{00000000-000D-0000-FFFF-FFFF00000000}"/>
  </bookViews>
  <sheets>
    <sheet name="Záv. zpráva kompletní CRP 2021" sheetId="1" r:id="rId1"/>
    <sheet name="Záv. zpráva dílčí CRP 2021" sheetId="2" r:id="rId2"/>
  </sheets>
  <definedNames>
    <definedName name="_xlnm.Print_Area" localSheetId="1">'Záv. zpráva dílčí CRP 2021'!$A$1:$F$108</definedName>
    <definedName name="_xlnm.Print_Area" localSheetId="0">'Záv. zpráva kompletní CRP 2021'!$A$1:$F$87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2" l="1"/>
  <c r="F85" i="2"/>
  <c r="F84" i="2"/>
  <c r="F88" i="2"/>
  <c r="F89" i="2"/>
  <c r="F90" i="2"/>
  <c r="F87" i="2"/>
  <c r="E90" i="2" l="1"/>
  <c r="E89" i="2"/>
  <c r="E88" i="2"/>
  <c r="E87" i="2"/>
  <c r="E85" i="2"/>
  <c r="E84" i="2"/>
  <c r="E83" i="2"/>
  <c r="D81" i="2"/>
  <c r="C81" i="2"/>
  <c r="F79" i="2"/>
  <c r="E79" i="2"/>
  <c r="F78" i="2"/>
  <c r="E78" i="2"/>
  <c r="F77" i="2"/>
  <c r="E77" i="2"/>
  <c r="D76" i="2"/>
  <c r="C76" i="2"/>
  <c r="C92" i="2" s="1"/>
  <c r="F76" i="2" l="1"/>
  <c r="D92" i="2"/>
  <c r="E92" i="2" s="1"/>
  <c r="F81" i="2"/>
  <c r="E81" i="2"/>
  <c r="E76" i="2"/>
  <c r="E68" i="1"/>
  <c r="E69" i="1"/>
  <c r="E70" i="1"/>
  <c r="E67" i="1"/>
  <c r="E64" i="1"/>
  <c r="E65" i="1"/>
  <c r="E63" i="1"/>
  <c r="F68" i="1"/>
  <c r="F69" i="1"/>
  <c r="F70" i="1"/>
  <c r="F67" i="1"/>
  <c r="F64" i="1"/>
  <c r="F65" i="1"/>
  <c r="F63" i="1"/>
  <c r="C61" i="1"/>
  <c r="D61" i="1"/>
  <c r="F59" i="1"/>
  <c r="E57" i="1"/>
  <c r="E58" i="1"/>
  <c r="E59" i="1"/>
  <c r="D56" i="1"/>
  <c r="C56" i="1"/>
  <c r="F57" i="1"/>
  <c r="F58" i="1"/>
  <c r="F92" i="2" l="1"/>
  <c r="E61" i="1"/>
  <c r="F61" i="1"/>
  <c r="E56" i="1"/>
  <c r="F56" i="1"/>
  <c r="C72" i="1" l="1"/>
  <c r="D72" i="1"/>
  <c r="E72" i="1" s="1"/>
  <c r="F72" i="1" l="1"/>
</calcChain>
</file>

<file path=xl/sharedStrings.xml><?xml version="1.0" encoding="utf-8"?>
<sst xmlns="http://schemas.openxmlformats.org/spreadsheetml/2006/main" count="225" uniqueCount="135">
  <si>
    <t>Program:</t>
  </si>
  <si>
    <t>Název projektu:</t>
  </si>
  <si>
    <t>Období řešení projektu:</t>
  </si>
  <si>
    <t>Od:</t>
  </si>
  <si>
    <t>Do:</t>
  </si>
  <si>
    <t>Dotace v tis. Kč:</t>
  </si>
  <si>
    <t>Celkem:</t>
  </si>
  <si>
    <t>V tom běžné finanční prostředky:</t>
  </si>
  <si>
    <t>V tom kapitálové finanční prostředky:</t>
  </si>
  <si>
    <t>Požadavek</t>
  </si>
  <si>
    <t>Čerpáno</t>
  </si>
  <si>
    <t>Základní informace</t>
  </si>
  <si>
    <t xml:space="preserve">Hlavní řešitel </t>
  </si>
  <si>
    <t>Kontaktní osoba</t>
  </si>
  <si>
    <t>Jméno:</t>
  </si>
  <si>
    <t>Adresa/Web:</t>
  </si>
  <si>
    <t>Telefon:</t>
  </si>
  <si>
    <t>E-mail:</t>
  </si>
  <si>
    <t>ZPRÁVA O PRŮBĚHU ŘEŠENÍ PROJEKTU</t>
  </si>
  <si>
    <t>Změny v řešení</t>
  </si>
  <si>
    <t>Pokud došlo v průběhu řešení ke změnám, uveďte je, vysvětlete příčinu, v případě, že jste žádali o jejich povolení MŠMT, uveďte č. j. vyřízení této žádosti.</t>
  </si>
  <si>
    <t>Jednotlivé změny (přidejte řádky dle potřeby)</t>
  </si>
  <si>
    <t>Zdůvodnění (případně č. j. vyřízení žádosti na  MŠMT)</t>
  </si>
  <si>
    <t>Přehled o pokračujícím projektu</t>
  </si>
  <si>
    <t>Pokud se jedná o pokračující projekt, uveďte, od kdy se realizuje a kolik finančních prostředků již bylo vyčerpáno. V případě, že je plánováno pokračování projektu v dalších letech, uveďte výhled do budoucna.</t>
  </si>
  <si>
    <t>Rok realizace</t>
  </si>
  <si>
    <t>Čerpání finančních prostředků (souhrnný údaj)</t>
  </si>
  <si>
    <t>Poznámka (případně výhled do budoucna)</t>
  </si>
  <si>
    <t>Přidělená dotace na řešení projektu - ukazatel I (v tis. Kč)</t>
  </si>
  <si>
    <t>Čerpání dotace (v tis. Kč)</t>
  </si>
  <si>
    <t>Kapitálové finanční prostředky celkem</t>
  </si>
  <si>
    <t>Dlouhodobý nehmotný majetek (SW, licence)</t>
  </si>
  <si>
    <t>Samostatné věci movité (stroje, zařízení)</t>
  </si>
  <si>
    <t>Ostatní technické zhodnocení</t>
  </si>
  <si>
    <t>1.2</t>
  </si>
  <si>
    <t>1.3</t>
  </si>
  <si>
    <t>1.4</t>
  </si>
  <si>
    <t>Mzdy (včetně pohyblivých složek)</t>
  </si>
  <si>
    <t>Ostatní osobní náklady (odměny z dohod o pracovní činnosti, dohod o provedení práce, popř. i některé odměny hrazené na základě nepojmenovaných smluv uzavřených podle zákona § 1746 odst. 2 č. 89/2012 Sb., občanský zákoník)</t>
  </si>
  <si>
    <t>Odvody pojistného na veřejné zdravotní pojištění a pojistného na sociální zabezpečení a příspěvku na státní politiku zaměstnanosti a příděly do sociálního fondu</t>
  </si>
  <si>
    <t>2.</t>
  </si>
  <si>
    <t>Běžné finanční prostředky celkem</t>
  </si>
  <si>
    <t>Osobní náklady:</t>
  </si>
  <si>
    <t>2.1</t>
  </si>
  <si>
    <t>2.2</t>
  </si>
  <si>
    <t>2.3</t>
  </si>
  <si>
    <t>Ostatní:</t>
  </si>
  <si>
    <t>Materiální náklady (včetně drobného majetku)</t>
  </si>
  <si>
    <t xml:space="preserve">Služby a náklady nevýrobní </t>
  </si>
  <si>
    <t>Cestovní náhrady</t>
  </si>
  <si>
    <t>Stipendia</t>
  </si>
  <si>
    <t>2.4</t>
  </si>
  <si>
    <t>2.5</t>
  </si>
  <si>
    <t>2.6</t>
  </si>
  <si>
    <t>2.7</t>
  </si>
  <si>
    <t>3.</t>
  </si>
  <si>
    <t xml:space="preserve">Celkem běžné a kapitálové finanční prostředky </t>
  </si>
  <si>
    <t>Bližší zdůvodnění čerpání v jednotlivých položkách (přidejte řádky podle potřeby)</t>
  </si>
  <si>
    <t>Název výdaje a jeho zdůvodnění</t>
  </si>
  <si>
    <t>Částka (v tis. Kč)</t>
  </si>
  <si>
    <t>1.</t>
  </si>
  <si>
    <t>4.</t>
  </si>
  <si>
    <t>Číslo položky (viz předchozí tabulka)</t>
  </si>
  <si>
    <t>Tematické zaměření:</t>
  </si>
  <si>
    <r>
      <rPr>
        <b/>
        <sz val="11"/>
        <color theme="1"/>
        <rFont val="Calibri"/>
        <family val="2"/>
        <charset val="238"/>
        <scheme val="minor"/>
      </rPr>
      <t>Poznámka</t>
    </r>
    <r>
      <rPr>
        <sz val="11"/>
        <color theme="1"/>
        <rFont val="Calibri"/>
        <family val="2"/>
        <charset val="238"/>
        <scheme val="minor"/>
      </rPr>
      <t>: V případě, že potřebujete sdělit další doplňující informace, uveďte je v příloze.</t>
    </r>
  </si>
  <si>
    <t>Rozdíl (v tis. Kč)</t>
  </si>
  <si>
    <t>Číslo změny</t>
  </si>
  <si>
    <t>Rozdíl (v %)</t>
  </si>
  <si>
    <t xml:space="preserve"> Cíl projektu</t>
  </si>
  <si>
    <t>Plnění  výstupů projektu</t>
  </si>
  <si>
    <t>Uveďte výstupy projektu a do jaké míry byly splněny, případně důvod, proč splněny nebyly.</t>
  </si>
  <si>
    <t>Uveďte stanovený cíl a uveďte, do jaké míry byl splněn, případně důvod, proč splněn nebyl.</t>
  </si>
  <si>
    <t>VŠ:</t>
  </si>
  <si>
    <t>* VŠ vyplní pouze žlutě podbarvená pole tabulky.</t>
  </si>
  <si>
    <t>Rozvojový projekt na rok 2021</t>
  </si>
  <si>
    <t>Formulář pro závěrečnou zprávu - kompletní projekt</t>
  </si>
  <si>
    <t>Specifikace čerpání finanční dotace na řešení projektu *</t>
  </si>
  <si>
    <t>Formulář pro závěrečnou zprávu - dílčí část projektu</t>
  </si>
  <si>
    <t>g) pořádání festivalů, přehlídek, výstav a dalších obdobných akcí mající mimořádný charakter</t>
  </si>
  <si>
    <t>NOC VĚDCŮ jako systematická koordinovaná celoroční prezentace a popularizace vědy, výzkumu a tvůrčí činnosti vysokých škol v ČR</t>
  </si>
  <si>
    <t>Od: 1. 1. 2021</t>
  </si>
  <si>
    <t>Do: 31. 12. 2021</t>
  </si>
  <si>
    <t xml:space="preserve">Celkem: </t>
  </si>
  <si>
    <t>Mgr. Vendula Marešová</t>
  </si>
  <si>
    <t>Vysoká škola polytechnická Jihlava</t>
  </si>
  <si>
    <t>Tolstého 1556/16, 586 01 Jihlava, www.vspj.cz</t>
  </si>
  <si>
    <t>vendula.maresova@vspj.cz</t>
  </si>
  <si>
    <t>Detailně v části formuláře Bližší zdůvodnění čerpání v jednotlivých položkách.</t>
  </si>
  <si>
    <t>Změny v čerpání položek rozpočtu 2.1, 2.2, 2.3, 2.4, 2.5 a 2.7 v souladu s podmínkami použití dotace.</t>
  </si>
  <si>
    <t>Zákonné odvody byly sníženy o 3 tis. Kč z důvodu nevyčerpání původně rozpočtované částky v bodě 2.2.</t>
  </si>
  <si>
    <t>Materiál -  položka zahrnující materiál související s realizací projektu byla navýšena především z položek služby a stipendia. Jednalo se jednak o materiál související s fungováním realizačního týmu při zajišťování online akcí a průběžných činností v rámci projektu (mj.  toner, papír, myš, skartovačka, kancelářské potřeby apod.), tak i o materiál související s realizací prezenčních popularizačních akcí (např. dezinfekční stojany, propagační předměty, respirátory a antigenní testy pro návštěvníky akcí, prezentační stojany, vlajkové orientační systémy aj.). Vzhledem k tomu, že se škola do popularizačních akcí na republikové úrovni zapojila poprvé a nedisponovala dostatečným materiálním vybavením, bylo čerpání oproti původně rozpočtované částce navýšeno o 23 tis. Kč.</t>
  </si>
  <si>
    <t>Stipendia - účast studentů VŠ jako odborný personál při přípravě a realizaci Noci vědců a dalších popularizačních akcí. Vzhledem k tomu, že kvůli pandemickým opatřením se neuskutečnily všechny plánované prezenční akce, nebyli studenti zapojeni do realizace projektu v původně plánované míře, tudíž stipendia nebyla plně využita a byla ve výši 3 tis. Kč převedena do materiálu.</t>
  </si>
  <si>
    <t>Služby a náklady nevýrobní – reklamní a propagační služby, kameramanské a produkční služby, grafické a další jiné služby související s realizací projektu. Služby byly použity mj. na tvorbu obsahu na téma popularizace vědy a výzkumu pro komunikační kanály, programování webu a aplikace Noci vědců, mediální kampaň na podporu popularizačních akcí formou placených příspěvků na sociálních sítích, PPC reklamy, placené reklamy v tisku, rádiu apod. Dále se jednalo o služby přímo související s realizací popularizačních akcí (zajištění programových položek, foto a videoreport, doprava návštěvníků akce, překlad programu do AJ apod.).  Čerpání bylo z důvodu uvedeného v bodě 2.7 poníženo o 17 tis. Kč.</t>
  </si>
  <si>
    <t xml:space="preserve">Odměny z dohod (DPP) – externí zaměstnanec podílející se na tvorbě obsahu pro komunikační kanály VŠ (tvorba redakčního obsahu v souvislosti s projektem). </t>
  </si>
  <si>
    <t>Mzdy - refundace části mzdy pracovníků oddělení marketingu a propagace a kanceláře rektora, odměny dalším členům realizačního týmu a akademickým pracovníkům, kteří se podíleli na realizaci činností, plnění cílů a na definovaných výstupech projektu. Vzhledem k tomu, že do většiny aktivit byli zapojeni kmenoví zaměstnanci vysoké školy, byla původně rozpočtovaná částka navýšena o 32 tis. Kč z položky 2.2, což je dále zohledněno v bodě 2.3.</t>
  </si>
  <si>
    <t xml:space="preserve">požadovaná částka CRP 18+ pro rok 2022 </t>
  </si>
  <si>
    <t>Systematická koordinovaná celoroční prezentace a popularizace vědy, výzkumu a tvůrčí činnosti vysokých škol v ČR.</t>
  </si>
  <si>
    <t>Zvýšení počtu subjektů zapojených do funkční komunikační platformy v oblasti popularizace vědy, výzkumu a tvůrčí činnosti v ČR.</t>
  </si>
  <si>
    <t>Rozšíření možností, formátů a komunikačních kanálů pro celoroční prezentaci vědy, výzkumu a tvůrčí činnosti v reálném i on-line prostředí</t>
  </si>
  <si>
    <t>Potvrzení Noci vědců v pozici nejvýznamnější a nejrozsáhlejší vědecko-popularizační akce v ČR</t>
  </si>
  <si>
    <t>Udržení a posílení pozice ČR na mapě evropských organizátorů Noci vědců.</t>
  </si>
  <si>
    <t>Zpřístupnění Noci vědců znevýhodněným cílovým skupinám, zahraničním návštěvníkům a osobám se specifickými potřebami.</t>
  </si>
  <si>
    <t>Zvýšení zájmu o vědu, výzkum, tvůrčí činnost a vysokoškolské vzdělávání mezi nejširší veřejností, zejména pak u cílové skupiny potenciálních zájemců o studium na VŠ.</t>
  </si>
  <si>
    <t xml:space="preserve">Rozšířená a efektivně řízená funkční komunikační platforma českých vysokých škol a dalších vědeckých a vzdělávacích subjektů v oblasti popularizace vědy, výzkumu a tvůrčí činnosti.  </t>
  </si>
  <si>
    <t>Vytvoření databáze popularizačních akcí národního i regionálního charakteru zapojených institucí.</t>
  </si>
  <si>
    <t>Realizace Noci vědců 2021 a dalších popularizačních akcí národního i regionálního charakteru, a to minimálně na 40 místech v ČR.</t>
  </si>
  <si>
    <t>Účast na 2 národních konferencích pro systematickou spolupráci, efektivní komunikaci, sdílení zkušeností a koordinaci zapojených VŠ při přípravě Noci vědců a dalších popularizačních aktivit v ČR.</t>
  </si>
  <si>
    <t>Rozšíření možností a funkcionalit centrálního webového portálu Noci vědců ČR (nocvedcu.cz) včetně na něj napojené mobilní aplikace.</t>
  </si>
  <si>
    <t>Anglická mutace programové nabídky webového portálu Noci vědců ČR (nocvedcu.cz) včetně na něj napojené mobilní aplikace.</t>
  </si>
  <si>
    <t xml:space="preserve">Rozšíření programové nabídky o nové on-line i off-line formáty prezentace vědy, výzkumu a tvůrčí činnosti.  </t>
  </si>
  <si>
    <t>Propojení, společná prezentace vědy a vzájemná podpora portálů nocvedcu.cz a universitas.cz.</t>
  </si>
  <si>
    <t>Potvrzení významné pozice NV v ČR na mapě evropských organizátorů Noci vědců.</t>
  </si>
  <si>
    <t>Analýza preferencí cílových skupin prostřednictvím cílené celorepublikové on-line propagace.</t>
  </si>
  <si>
    <t>Vytvoření propagačních předmětů v jednotném vizuálním stylu pro účastníky NV v ČR a dalších popularizačních akcí pro rok 2021.</t>
  </si>
  <si>
    <t>Odborné školení ke zvýšení kompetencí zapojených organizačních týmů v oblasti popularizace vědy a výzkumu.</t>
  </si>
  <si>
    <t>Cestovní náhrady – účast členů realizačního týmu na národních konferencích v Ostravě a Ústí nad Labem. Obě konference se uskutečnily prezenčně, a proto byla položka vyčerpána v plném rozsahu.</t>
  </si>
  <si>
    <r>
      <t>Splněno</t>
    </r>
    <r>
      <rPr>
        <sz val="10"/>
        <color rgb="FF000000"/>
        <rFont val="Calibri"/>
        <family val="2"/>
        <charset val="238"/>
        <scheme val="minor"/>
      </rPr>
      <t xml:space="preserve"> | Společné setkávání je jedním z nástrojů jak posilovat funkční platformu vysokých škol v rámci Noci vědců. Byly uspořádány dvě celostátní konference, jichř se zástupci VŠPJ aktivně zúčastnili. 
První konference se proběhla 24. – 25. června na půdě Ostravské univerzity. Předmětem jednání bylo jednak průběžné naplňování CRP 18 +, ale také eventualita, že se i v roce 2021 bude muset Noc vědců konat on-line, na případnou hybridní podobu se připravila velká část univerzit. Rozebírala se podoba databáze popularizačních akcí, systém efektivnější komunikace a spolupráce VŠ, strategie a harmonogram příprav, grafický styl a jeho dodržování, propagace, funkcionality webu a aplikace a chystané propagační předměty.  V rámci jednoho dne konference bylo zorganizováno také společné setkání všech organizátorů NV z ČR (tedy i neuniverzitních pořadatelů). 
Druhá národní konference proběhla 4. –  5. listopadu na půdě Univerzity Jana Evangelisty Purkyně v Ústí nad Labem. Na konferenci se hodnotil průběh a dopad realizované NV v celostátním i regionálním rozsahu, rekapitulace naplňování výstupů CRP 18+, dílčí statistiky, sdílení zkušeností z konání fyzického i on-line programu a celkové profesní zkušenosti jednotlivých zapojených univerzit. V rámci jednoho dne konference bylo opět zorganizováno společné setkání všech organizátorů NV z ČR (tedy i neuniverzitních pořadatelů). 
Nad rámec dvou konferencí proběhla 19. března on-line koordinační schůzka k nastavení parametrů spolupráce, harmonogramu přípravy NV, návrhu grafiky, ke požadovaným změnám na webu apod.</t>
    </r>
  </si>
  <si>
    <r>
      <t>Splněno |</t>
    </r>
    <r>
      <rPr>
        <sz val="10"/>
        <color rgb="FF000000"/>
        <rFont val="Calibri"/>
        <family val="2"/>
        <charset val="238"/>
        <scheme val="minor"/>
      </rPr>
      <t xml:space="preserve"> Zapojené univerzity byly vedeny k tomu, aby průběžně přispívaly do společné databáze popularizačních akcí, která poslouží jako podklad pro kalendář akcí pro rok 2022. Tato databáze je předmětem přílohy kompletní závěrečné zprávy CRP. VŠPJ uvedla do sdílené databáze akce, jichž se během roku účastní nebo je organizuje.	</t>
    </r>
  </si>
  <si>
    <r>
      <t xml:space="preserve">Splněno </t>
    </r>
    <r>
      <rPr>
        <sz val="10"/>
        <color rgb="FF000000"/>
        <rFont val="Calibri"/>
        <family val="2"/>
        <charset val="238"/>
        <scheme val="minor"/>
      </rPr>
      <t xml:space="preserve">| Splněno | Všechny zapojené univerzity připravily a zrealizovaly Noc vědců v jednotném avizovaném termínu v pátek 24. 9. 2021. Zároveň byly ze strany hlavního koordinátora pobídnuty k účasti na některých národních popularizačních akcích. Z vlastní iniciativy také pořádaly popularizační akce v rámci svých regionů. VŠPJ se kromě Noci vědců zúčastnila popularizačních akcí republikového (Týden mozku AV ČR, Týden AV ČR) i regionálního charakteru (Nadaní studenti). Některé plánované akce regionálního charakteru bohužel nebylo možné realizovat z důvodu aktuální pandemické situace (např. Den s technikou). </t>
    </r>
  </si>
  <si>
    <r>
      <t>Splněno</t>
    </r>
    <r>
      <rPr>
        <sz val="10"/>
        <color rgb="FF000000"/>
        <rFont val="Calibri"/>
        <family val="2"/>
        <charset val="238"/>
      </rPr>
      <t xml:space="preserve"> | Na webu bylo v roce 2021 v rámci ČR celkem 325 online událostí a 1369 událostí prezenčních. 
V den konání Noci vědců (24. 9. 2021) navštívilo web více než 32 tis. návštěvníků, do konce roku 2021 více než 50 tis. a 1000 nových uživatelů zaregistrovala také mobilní aplikace. 
Webu přibyly nové funkce a zároveň byl proveden update funkcí stávajících, které se osvědčily v minulých letech - konkrétně:
- FULLTEXTOVÉ VYHLEDÁVÁNÍ Návštěvníci webu se nyní nemusí proklikávat komplikovanou strukturou webu, pokud jasně ví, co hledají.
- REZERVACE NA UDÁLOSTI Složitý mechanismus pro rezervaci návštěvníků, včetně fronty, možnosti editace, mazání, atd.
- NOVÝ SYSTÉM FILTROVÁNÍ Filtrování programu je nyní s pomocí nových prvků praktičtější a rychlejší.
- PŘIDÁNÍ ZAMĚŘENÍ Jednotlivé události mají přiřazeno zaměření pro rychlejší vyhledání konkrétního vědeckého oboru. 
- MAPOVÉ ZOBRAZENÍ V rámci jednoho města je zobrazena mapa se všemi místy, na kterých se konají události.
- PRŮVODCE PROGRAMEM (průvodce, pomocí kterého lze  rychleji vybrat požadovaný program.) 
- SDÍLENÍ UDÁLOSTÍ Události zapojených univerzit je nyní možné vzájemně sdílet na Facebooku.
- SOCIÁLNÍ SÍTĚ Přidání sociálních sítí ke konkrétním místům a organizacím.
</t>
    </r>
  </si>
  <si>
    <r>
      <t>Splněno</t>
    </r>
    <r>
      <rPr>
        <sz val="10"/>
        <color rgb="FF000000"/>
        <rFont val="Calibri"/>
        <family val="2"/>
        <charset val="238"/>
        <scheme val="minor"/>
      </rPr>
      <t xml:space="preserve"> |Došlo k výraznému rozšíření počtu programových položek v angličtině.  V roce 2020 bylo pouhých 22 anglických položek, proti tomu v roce 2021 to bylo už 151 programových položek. Přispěla k tomu také optimalizace webu, a na to navázané aplikace, které byly pro anglickou programovou mutaci výborně připravené. Noc vědců na VŠPJ nabídla programové položky v angličtině v online i prezenční verzi akce (Weather at VŠPJ; Music of the Past; Music of the Future).</t>
    </r>
  </si>
  <si>
    <r>
      <t xml:space="preserve">Splněno </t>
    </r>
    <r>
      <rPr>
        <sz val="10"/>
        <color rgb="FF000000"/>
        <rFont val="Calibri"/>
        <family val="2"/>
        <charset val="238"/>
        <scheme val="minor"/>
      </rPr>
      <t>| | V rámci celoroční popularizace vědy a výzkumu zapojené univerzity k tomuto účelu průběžně připravovaly a využívaly nejrůznější formáty (on-line, off-line, interaktivní semináře, práce s dětmi apod.), které lze využít pro prezentaci vědy i v budoucnu bez ohledu na termín konání NV a zacílit i na účastníky mimo univerzitní města. V rámci celoroční popularizace vědy ze strany VŠPJ se jednalo během NV o přednášky (např. Metrologie času, Zachyťte historii rodu pro budoucí generace), workshopy (např. Čas a Cesta životem, Jak trénovat paměť), komentované ukázky (např. Model plicní ventilace, Gerontooblek – zkuste na pár minut zestárnout) a prohlídky (např. Továrna budoucnosti), koncerty (Hudba budoucnosti, Hudba minulosti), hry a soutěže (např. Kdy je čas přestat pít? Napoví vám slalom s "opilými" brýlemi!) a další. Co se týče onlinu programu NV, jednalo se o speciální podcastové epizody (prof. David Kachlík: Lidské tělo virtuální pitevní stoly nenahradí; MgA. Matěj Kolář: Hudba minulosti z Jihlavska), popularizační videa (Počasí na VŠPJ, 3D tisk slunečních hodin, Výstava rodokmenů s komentovanou prohlídkou) a edukační materiál Zábavné logické úlohy pro malé i velké, který byl zároveň spojen se soutěží o věcné ceny. Dále byla využívána i spolupráce se studenty SŠ přímo v odborných laboratořích VŠPJ, online přednášky, podcasty aj.</t>
    </r>
  </si>
  <si>
    <r>
      <t>Splněno</t>
    </r>
    <r>
      <rPr>
        <sz val="10"/>
        <color rgb="FF000000"/>
        <rFont val="Calibri"/>
        <family val="2"/>
        <charset val="238"/>
        <scheme val="minor"/>
      </rPr>
      <t xml:space="preserve"> | V rámci spolupráce s magazínem Universitas, jakožto jedním z hlavních mediálních partnerů, využívaly zapojené univerzity samostatnou rubriku věnovanou speciálně Noci vědců. Kromě pozvánek vznikaly v rámci rubriky také rozhovory s vědci k důležitosti popularizace vědy. Jde o celkem 17 textů v podstránce Noc vědců: https://www.universitas.cz/noc-vedcu. VŠPJ aktivně sdílela texty magazínu Universitas prostřednictvím svých sociálních sítí. Vzájemně fungovalo na sociálních sítích i sdílení obsahu týkajícího se průběhu Noci vědců (posty, stories). </t>
    </r>
  </si>
  <si>
    <r>
      <t>Splněno</t>
    </r>
    <r>
      <rPr>
        <sz val="10"/>
        <color rgb="FF000000"/>
        <rFont val="Calibri"/>
        <family val="2"/>
        <charset val="238"/>
      </rPr>
      <t xml:space="preserve"> | Z analýzy dotazníků spokojenosti (proběhlo online prostřednictvím webu a aplikace a prezenčně na místě v den konání NV) vyplývá, že účastníci jednoznačně preferují kontaktní formu NV (93 %), informace o NV získávají především ze sociálních sítí (32 %) nebo od rodičů a známých (24 %), či ve škole (16 %) a akce se účastní především mladší věkové skupiny a děti se svými rodiči (do 13 let - 13 %, 13–⁠17 let - 19 %, 18–⁠24 let - 23 %, 35–⁠44 let - 20 %). 
Byla rovněž provedena analýza použitých nástrojů online marketingové komunikace, která vychází ze statistik Google Analytics, Google Ads, Sklik a Facebook Business . Oproti roku 2020 je dosah online kampaně mírně nižší, a to především kvůli rozdílné situaci spojené s COVID-19 v roce 2020 a 2021. Rok 2021 totiž neprobíhal pouze v online aktivitách na webu, ale kombinací online a offline přístupu s převahou kontaktního programu. Obecně velký vliv na akviziční kampaně na Facebooku v roce 2021 měla rostoucí cena nákladů (důvodem je především větší zájem firem o tento reklamní prostor).
Podrobné výsledky viz samostatný dokument v příloze kompletní ZZ CRP.
Získané výsledky budou využity při plánování marketingové kampaně a přizpůsobení programu NV v roce 2022.</t>
    </r>
  </si>
  <si>
    <r>
      <t xml:space="preserve">Splněno </t>
    </r>
    <r>
      <rPr>
        <sz val="10"/>
        <color rgb="FF000000"/>
        <rFont val="Calibri"/>
        <family val="2"/>
        <charset val="238"/>
        <scheme val="minor"/>
      </rPr>
      <t xml:space="preserve">| Na základě podnětů a doporučení ze strany zapojených univerzit byla v rámci vybraného jednotného tématu Noci vědců 2021 (ČAS) vytvořena grafika pro sadu propagačních předmětů (lékárnička, omalovánky, sluneční hodiny, parkovací hodiny, podložka pod myš, ponožky a přesýpací hodiny). Jednotlivé univerzity pak s těmito materiály pracovaly dále dle svého uvážení. Vzhledem k tomu, že se jednalo o první Noc vědců na VŠPJ, realizační tým nemohl při zajišťování propagačních předmětů vycházet z předchozích zkušeností jako drtivá většina zapojených VŠ. Kromě propagačních předmětů v jednotné grafice pro téma ČAS (omalovánky, sluneční hodiny, ponožky), byl pořízeny i další předmět vycházející z jednotné grafiky (čaj – přizpůsobeno cílové skupině posluchačů U3V) a ve větším počtu také dárkové tašky bez jednotné grafiky na téma ČAS, které bylo možné využít i univerzálně během celého roku při komunikaci s partnery popularizačních akcí, spolupracujícími organizacemi, médii, SŠ apod. Dále byly návštěvníkům nabízeny i klasické propagační předměty VŠPJ, kombinace obojího pak byla poskytnuta i neuniverzitním pořadatelům Noci vědců v regionu (ZŠ Hradská Humpolec, Městská knihovna Polička). Zkušenosti z roku 2021 budou, co se týče typu a množství propagačních předmětů pro akci, zohledněny při pořádání NV v roce 2022 i následujících letech (např. menší množství předmětů pro děti – omalovánky, více univerzálních předmětů – např. ponožky různých velikostí se příliš neosvědčily – přizpůsobení poměru objednávaných velikostí). 	</t>
    </r>
  </si>
  <si>
    <r>
      <t xml:space="preserve">Splněno </t>
    </r>
    <r>
      <rPr>
        <sz val="10"/>
        <color rgb="FF000000"/>
        <rFont val="Calibri"/>
        <family val="2"/>
        <charset val="238"/>
        <scheme val="minor"/>
      </rPr>
      <t xml:space="preserve">| Zástupci zapojených univerzit byli cíleně motivováni k tomu, aby v rámci zvýšení kvality popularizace vědy a výzkumu navštívili odborná školení či semináře. Zástupci VŠPJ se v červnu zúčastnili školení Efektivní využití sociálních sítí vedené Dušanem Brinzanikem (Ústav organické chemie a biochemie AV ČR).	</t>
    </r>
  </si>
  <si>
    <r>
      <rPr>
        <b/>
        <sz val="10"/>
        <color rgb="FF000000"/>
        <rFont val="Calibri"/>
        <family val="2"/>
        <charset val="238"/>
        <scheme val="minor"/>
      </rPr>
      <t xml:space="preserve">Splněno </t>
    </r>
    <r>
      <rPr>
        <sz val="10"/>
        <color rgb="FF000000"/>
        <rFont val="Calibri"/>
        <family val="2"/>
        <charset val="238"/>
        <scheme val="minor"/>
      </rPr>
      <t>| V průběhu celého roku docházelo k systematické prezentaci a popularizaci vědy, výzkumu a tvůrčí činnosti naší vysoké školy následující formou: 
- podcast Polytechnicast – podcast, který vzniká kompletně na VŠPJ, odlehčenou optikou prozkoumává oblast vzdělávání, vědy a výzkumu, technologií a dalších témat, která rezonují akademickou sférou i společností. Během roku 2021 bylo zveřejněno celkem 20 epizod podcastu, přičemž 6 z nich bylo věnováno tématu popularizace (rozhovory s akademickými pracovníky odborných kateder VŠPJ o probíhajících výzkumných projektech - např. epizody věnované genealogii, výzkumu v oblasti diagnostiky a korekce sluchových vad u seniorů v pobytových zařízeních sociálních služeb nebo problematice měření hodnoty dobrovolnictví).
- zapojení do popularizačních akcí regionálního charakteru, a to spolupráce s regionálními středními školami na projektu Nadaní studenti. V rámci projektu se studenty SŠ řeší konkrétní téma akademičtí pracovníci VŠPJ. Způsob řešení jednotlivých projektů závisí na tematickém zaměření.  Realizace jednotlivých dílčích projektů probíhala v 1. pol. roku 2021. Bohužel realizaci projektu, resp. realizaci dílčích studentských projektů významným způsobem omezila nepříznivá epidemická situace související s pandemií onemocnění COVID-19. Některá plánovaná témata, primárně ze zdravotnické oblasti, nemohla být realizována, protože garanti projektů museli pracovat v přetížených zdravotnických zařízeních. Dále nemohly být realizovány některé projekty, kde byla nezbytná dlouhodobá fyzická účast studentů v laboratořích VŠPJ. I přes tuto nepříznivou situaci se podařilo zrealizovat 11 projektů z celkového počtu 24 plánovaných projektů, do kterých se zapojilo celkem 35 studentů. Jednalo se např. o projekty Stres v percepci středoškoláků, Pozorování hnízdní biologie vybraných druhů ptactva pomocí videotechniky, Videoanalýza pohybu člověka, Programování 6osých robotů Mitsubishi. 
- zapojení do popularizačních akcí národního charakteru, a to Týdne mozku Akademie věd ČR (březen) a Týdne Akademie věd ČR (listopad). VŠPJ se zapojila do obou akcí poprvé, vzhledem k situaci způsobené pandemií COVID-19 byly přednášky realizovány online formou. Jednalo se o přednášky katedry sociální práce (Odkaz stále živý: Co se můžeme naučit ze sociální práce v terezínském ghettu?; Praktické aspekty v péči o seniory se sluchovou vadou) a katedry technických studií (Vliv prostředí na neuronové zpracování a vjem zvuku).
- zapojení do celorepublikové Noci vědců, a to prezenční (24. 9.) i online formou (24. 9. – 31. 12). Akce měla zároveň i značný ohlas v médiích – např. živé vstupy ve zpravodajství ČT. VŠPJ se zároveň ujala role koordinátora dalších subjektů v regionu (Centrum technického vzdělávání Půda, ZŠ Hradská Humpolec aj.).</t>
    </r>
  </si>
  <si>
    <r>
      <t xml:space="preserve">Splněno </t>
    </r>
    <r>
      <rPr>
        <sz val="10"/>
        <color rgb="FF000000"/>
        <rFont val="Calibri"/>
        <family val="2"/>
        <charset val="238"/>
        <scheme val="minor"/>
      </rPr>
      <t xml:space="preserve">|Program Noci vědců na VŠPJ byl přizpůsoben zahraničním návštěvníkům zařazením cizojazyčných programových položek v online i prezenční verzi akce (Weather at VŠPJ; Music of the Past; Music of the Future). Do programu prezenční akce byly zařazeny i bezbariérové položky (např. prohlídky Továrny budoucnosti, koncert Hudba budoucnosti, výstava Jak šel čas s výpočetní technikou). </t>
    </r>
    <r>
      <rPr>
        <b/>
        <sz val="10"/>
        <color rgb="FF000000"/>
        <rFont val="Calibri"/>
        <family val="2"/>
        <charset val="238"/>
        <scheme val="minor"/>
      </rPr>
      <t xml:space="preserve">		</t>
    </r>
  </si>
  <si>
    <r>
      <t>Splněno |</t>
    </r>
    <r>
      <rPr>
        <sz val="10"/>
        <color rgb="FF000000"/>
        <rFont val="Calibri"/>
        <family val="2"/>
        <charset val="238"/>
        <scheme val="minor"/>
      </rPr>
      <t xml:space="preserve"> Celoroční komunikace vědecké činnosti VŠPJ byla přizpůsobena také potenciálním zájemcům o VŠ studium, a to prostřednictvím účastí na regionálních i celostátních popularizačních akcích.  V rámci propagace programu VŠPJ v akcích organizovaných Akademií věd ČR probíhala cílená komunikace s vyučujícími středních škol, kteří online přednášky zařadili do právě probíhající distanční výuky a přípravy studentů SŠ na maturitu. Projekt Nadaní studenti byl cílen přímo na studenty SŠ, potenciální zájemce o VŠ studium. V rámci Noci vědců opět probíhala mimo klasickou offline propagaci (letáky, pozvánky, plakáty apod.) cílená e-mailová komunikace převážně s regionálními SŠ, jedna z nich (Gymnázium dr. A. Hrdličky v Humpolci) využila možnost organizované hromadné přepravy do/zpět z místa konání Noci vědců. Podcasty byly formou placené reklamy cíleny mj. i na potenciální VŠ studenty. V rámci vytvořené funkční komunikační platformy zapojené univerzity zároveň připravily online kampaň s celorepublikovou působností, prostřednictvím která byla Noc vědců propagována jako celek, přičemž tato kampaň byla orientována i na cílovou skupinu potenciálních uchazečů o VŠ studium.  	</t>
    </r>
  </si>
  <si>
    <r>
      <t>Splněno</t>
    </r>
    <r>
      <rPr>
        <sz val="10"/>
        <color rgb="FF000000"/>
        <rFont val="Calibri"/>
        <family val="2"/>
        <charset val="238"/>
      </rPr>
      <t xml:space="preserve">| Díky cílené koordinaci a společnému úsilí zapojených univerzit se podařilo udržet Noc vědců v ČR na mapě evropských organizátorů Noci vědců spadající pod Evropskou komisi, která projekt na evropské úrovni zaštiťuje. Kromě jiného se také sjednotila prezentace Noci vědců prostřednictvím společného webu, mobilní aplikace, jednotného tématu a grafiky je akce celkově vnímána jako cíleně koordinovaná. V letošním roce byl navíc rozšířen prostor pro prezentaci Evropské NV prostřednictvím Eurocenter v regionech, stejně jako prezentace vědců úspěšných v mezinárodních vědeckých projektech.
Vysokou návštěvností, nárůstem počtu zapojených měst i programových položek se tak podařilo posílit pozici Noci vědců v ČR na významnou akci nejen národního charakteru, ale i v evropském měřítku. </t>
    </r>
  </si>
  <si>
    <r>
      <t>Splněno</t>
    </r>
    <r>
      <rPr>
        <sz val="10"/>
        <color rgb="FF000000"/>
        <rFont val="Calibri"/>
        <family val="2"/>
        <charset val="238"/>
        <scheme val="minor"/>
      </rPr>
      <t xml:space="preserve">| Vědecko-popularizační akce Noc vědců se uskutečnila (v souladu s Evropskou Nocí vědců) dne 24. 9. 2021 současně ve 42 městech v celé České republice, zapojilo se celkem 80 institucí, reálných míst, kde byla v rámci NV prezentována věda, bylo celkem 237. Napříč republikou se akce zúčastnilo cca 50 tis. návštěvníků v jeden večer, počet návštěvníků on-line programů za celou ČR dosáhl v den konání více než 32 tis. 
Lze tedy hodnotit, že se jedná opravdu o nejrozsáhlejší vědecko-popularizační akci na území ČR. 
Prvního ročníku Noci vědců na VŠPJ se prezenčně zúčastnilo více než 350 návštěvníků všech věkových kategorií, a to i přesto, že bylo vyžadováno dodržování platných opatření v souvislosti s pandemií COVID 19 (platný test nebo očkování). </t>
    </r>
  </si>
  <si>
    <r>
      <rPr>
        <b/>
        <sz val="10"/>
        <color rgb="FF000000"/>
        <rFont val="Calibri"/>
        <family val="2"/>
        <charset val="238"/>
        <scheme val="minor"/>
      </rPr>
      <t xml:space="preserve">Splněno </t>
    </r>
    <r>
      <rPr>
        <sz val="10"/>
        <color rgb="FF000000"/>
        <rFont val="Calibri"/>
        <family val="2"/>
        <charset val="238"/>
        <scheme val="minor"/>
      </rPr>
      <t xml:space="preserve">| Z důvodu epidemické situace byly pro prezentaci vědy, výzkumu a tvůrčí činnosti využívány ze strany VŠPJ i různé alternativní formáty (např. prostřednictvím on-line platforem, jako je Facebook, SoundCloud nebo YouTube). Vzhledem k aktuální epidemické situaci bylo možné realizovat i fyzickou verzi Noci vědců, zároveň byla připravena i on-line verze programu, kterou lze využívat pro prezentaci vědy dlouhodoběji a zacílit i na účastníky mimo univerzitní města zapojená do projektu. Celkem historicky první Noc vědců na VŠPJ nabídla 26 prezenčních programových položek (včetně bezbariérových) a 6 programových online položek (včetně cizojazyčných). Jednalo se o přednášky (např. Metrologie času, Zachyťte historii rodu pro budoucí generace), workshopy (např. Čas a Cesta životem, Jak trénovat paměť), komentované ukázky (např. Model plicní ventilace, Gerontooblek – zkuste na pár minut zestárnout), catering a show v oblasti entomofágie (Hmyz, strava budoucnosti), výstavy (Jak šel čas s výpočetní technikou,  a prohlídky (např. Továrna budoucnosti), koncerty (Hudba budoucnosti, Hudba minulosti), hry (např. Kdy je čas přestat pít? Napoví vám slalom s "opilými" brýlemi!) a další. Co se týče onlinu programu, jednalo se o speciální podcastové epizody (prof. David Kachlík: Lidské tělo virtuální pitevní stoly nenahradí; MgA. Matěj Kolář: Hudba minulosti z Jihlavska), popularizační videa (Počasí na VŠPJ, 3D tisk slunečních hodin, Výstava rodokmenů s komentovanou prohlídkou) a edukační materiál Zábavné logické úlohy pro malé i velké, který byl zároveň spojen se soutěží o věcné ceny. </t>
    </r>
  </si>
  <si>
    <r>
      <t xml:space="preserve">Splněno </t>
    </r>
    <r>
      <rPr>
        <sz val="10"/>
        <color rgb="FF000000"/>
        <rFont val="Calibri"/>
        <family val="2"/>
        <charset val="238"/>
        <scheme val="minor"/>
      </rPr>
      <t xml:space="preserve">| Díky cílené koordinaci a společnému úsilí zapojených univerzit se podařilo udržet Noc vědců v ČR na mapě evropských organizátorů Noci vědců spadající pod Evropskou komisi, která projekt na evropské úrovni zaštiťuje. Kromě jiného se také sjednotila prezentace Noci vědců, kterou podtrhuje společný web, aplikace a celkově je akce vnímána jako jednotná a cíleně koordinovaná. Vysokou návštěvností, nárůstem počtu zapojených měst i programových položek se tak podařilo posílit pozici Noci vědců v ČR na významnou akci nejen národního charakteru, ale i v evropském měřítku. </t>
    </r>
  </si>
  <si>
    <r>
      <t xml:space="preserve">Splněno </t>
    </r>
    <r>
      <rPr>
        <sz val="10"/>
        <color rgb="FF000000"/>
        <rFont val="Calibri"/>
        <family val="2"/>
        <charset val="238"/>
        <scheme val="minor"/>
      </rPr>
      <t>|</t>
    </r>
    <r>
      <rPr>
        <b/>
        <sz val="10"/>
        <color rgb="FF000000"/>
        <rFont val="Calibri"/>
        <family val="2"/>
        <charset val="238"/>
        <scheme val="minor"/>
      </rPr>
      <t xml:space="preserve"> </t>
    </r>
    <r>
      <rPr>
        <sz val="10"/>
        <color rgb="FF000000"/>
        <rFont val="Calibri"/>
        <family val="2"/>
        <charset val="238"/>
        <scheme val="minor"/>
      </rPr>
      <t>V souladu se záměrem rozšíření sítě zapojených univerzit se podařilo fungující síť rozšířit o dvě další univerzity (Vysokou školu polytechnickou Jihlava a VŠE v Praze). Osvědčila se vytvořená „pracovní hnízda“, která se vztahují k daným univerzitním městům. Spolupráce v rámci těchto pracovních hnízd je intenzivnější, komunikace s národní úrovní efektivnější. Stávající komunikační platforma byla posílena také díky 2 celostátním konferencím (v červnu a v listopadu) a on-line pracovnímu jednání (v březnu).</t>
    </r>
  </si>
  <si>
    <r>
      <t xml:space="preserve">Splněno </t>
    </r>
    <r>
      <rPr>
        <sz val="10"/>
        <color rgb="FF000000"/>
        <rFont val="Calibri"/>
        <family val="2"/>
        <charset val="238"/>
        <scheme val="minor"/>
      </rPr>
      <t>| V souladu se záměrem rozšíření sítě zapojených univerzit proběhlo jednání ze strany ostravského národního koordinátora s dalšími potenciálními zájemci a podařilo se škálu zapojených univerzit rozšířit o Vysokou školou polytechnickou Jihlava a VŠE v Praze. Jednoznačně došlo k výraznému posílení platformy díky osvědčenému modelu „pracovních hnízd“, která se vztahují k daným univerzitním městům. Spolupráce v rámci těchto pracovních hnízd je intenzivnější a komunikace s národní úrovní efektivnější. Mezi jednotlivými univerzitami a hlavním koordinátorem bylo využíváno hned několika komunikačních kanálů, např. e-maily, webové stránky, sdílený Google disk, sociální sítě, celostátní konference (jedna se uskutečnila v červnu, druhá v listopadu) a on-line koordinační schůzka (v březnu).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</si>
</sst>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b/>
      <sz val="12"/>
      <color theme="1"/>
      <name val="Calibri"/>
      <family val="2"/>
      <charset val="238"/>
      <scheme val="minor"/>
    </font>
    <font>
      <sz val="11"/>
      <color theme="1"/>
      <name val="Calibri"/>
      <family val="2"/>
      <charset val="238"/>
      <scheme val="minor"/>
    </font>
    <font>
      <u/>
      <sz val="11"/>
      <color theme="10"/>
      <name val="Calibri"/>
      <family val="2"/>
      <charset val="238"/>
      <scheme val="minor"/>
    </font>
    <font>
      <sz val="10"/>
      <color theme="1"/>
      <name val="Calibri"/>
      <family val="2"/>
      <charset val="238"/>
    </font>
    <font>
      <b/>
      <sz val="10"/>
      <color theme="1"/>
      <name val="Calibri"/>
      <family val="2"/>
      <charset val="238"/>
    </font>
    <font>
      <sz val="10"/>
      <name val="Arial"/>
      <family val="2"/>
      <charset val="238"/>
    </font>
    <font>
      <b/>
      <sz val="10"/>
      <color rgb="FF000000"/>
      <name val="Calibri"/>
      <family val="2"/>
      <charset val="238"/>
    </font>
    <font>
      <b/>
      <sz val="10"/>
      <color rgb="FF000000"/>
      <name val="Calibri, Arial"/>
    </font>
    <font>
      <b/>
      <sz val="10"/>
      <color rgb="FF000000"/>
      <name val="Calibri"/>
      <family val="2"/>
      <charset val="238"/>
      <scheme val="minor"/>
    </font>
    <font>
      <sz val="10"/>
      <color rgb="FF000000"/>
      <name val="Calibri"/>
      <family val="2"/>
      <charset val="238"/>
      <scheme val="minor"/>
    </font>
    <font>
      <sz val="10"/>
      <name val="Calibri"/>
      <family val="2"/>
      <charset val="238"/>
      <scheme val="minor"/>
    </font>
    <font>
      <sz val="10"/>
      <color rgb="FF000000"/>
      <name val="Calibri"/>
      <family val="2"/>
      <charset val="238"/>
    </font>
    <font>
      <sz val="10"/>
      <name val="Calibri"/>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auto="1"/>
      </bottom>
      <diagonal/>
    </border>
  </borders>
  <cellStyleXfs count="3">
    <xf numFmtId="0" fontId="0" fillId="0" borderId="0"/>
    <xf numFmtId="9" fontId="6" fillId="0" borderId="0" applyFont="0" applyFill="0" applyBorder="0" applyAlignment="0" applyProtection="0"/>
    <xf numFmtId="0" fontId="7" fillId="0" borderId="0" applyNumberFormat="0" applyFill="0" applyBorder="0" applyAlignment="0" applyProtection="0"/>
  </cellStyleXfs>
  <cellXfs count="98">
    <xf numFmtId="0" fontId="0" fillId="0" borderId="0" xfId="0"/>
    <xf numFmtId="0" fontId="0" fillId="0" borderId="0" xfId="0" applyAlignment="1">
      <alignment horizontal="left"/>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1" fillId="0" borderId="0" xfId="0" applyFont="1"/>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4" fillId="0" borderId="10" xfId="0" applyFont="1" applyBorder="1" applyAlignment="1">
      <alignment horizontal="center" vertical="center"/>
    </xf>
    <xf numFmtId="0" fontId="0" fillId="0" borderId="0" xfId="0" applyBorder="1"/>
    <xf numFmtId="0" fontId="0" fillId="0" borderId="3" xfId="0" applyBorder="1"/>
    <xf numFmtId="0" fontId="4" fillId="0" borderId="10" xfId="0" applyFont="1" applyBorder="1" applyAlignment="1">
      <alignment horizontal="center" vertical="center" wrapText="1"/>
    </xf>
    <xf numFmtId="9" fontId="2" fillId="3" borderId="1" xfId="0" applyNumberFormat="1" applyFont="1" applyFill="1" applyBorder="1" applyAlignment="1">
      <alignment horizontal="center" vertical="center"/>
    </xf>
    <xf numFmtId="0" fontId="3"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1" fontId="2" fillId="2" borderId="1" xfId="1" applyNumberFormat="1" applyFont="1" applyFill="1" applyBorder="1" applyAlignment="1">
      <alignment horizontal="center" vertical="center" wrapText="1"/>
    </xf>
    <xf numFmtId="0" fontId="3" fillId="0" borderId="7" xfId="0" applyFont="1" applyBorder="1" applyAlignment="1">
      <alignment horizontal="center" vertical="center" wrapText="1"/>
    </xf>
    <xf numFmtId="3"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0" fillId="0" borderId="0" xfId="0" applyFont="1" applyBorder="1"/>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Border="1" applyAlignment="1">
      <alignment horizontal="left"/>
    </xf>
    <xf numFmtId="3" fontId="2" fillId="0" borderId="1"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21" xfId="0" applyFont="1" applyBorder="1" applyAlignment="1">
      <alignment horizontal="center" vertical="center" wrapText="1"/>
    </xf>
    <xf numFmtId="0" fontId="10" fillId="0" borderId="22" xfId="0" applyFont="1" applyBorder="1"/>
    <xf numFmtId="0" fontId="13" fillId="0" borderId="17" xfId="0" applyFont="1" applyBorder="1" applyAlignment="1">
      <alignment wrapText="1"/>
    </xf>
    <xf numFmtId="0" fontId="15" fillId="0" borderId="18" xfId="0" applyFont="1" applyBorder="1"/>
    <xf numFmtId="0" fontId="15" fillId="0" borderId="19" xfId="0" applyFont="1" applyBorder="1"/>
    <xf numFmtId="0" fontId="9" fillId="0" borderId="17" xfId="0" applyFont="1" applyBorder="1" applyAlignment="1">
      <alignment wrapText="1"/>
    </xf>
    <xf numFmtId="0" fontId="10" fillId="0" borderId="18" xfId="0" applyFont="1" applyBorder="1"/>
    <xf numFmtId="0" fontId="10" fillId="0" borderId="19" xfId="0" applyFont="1" applyBorder="1"/>
    <xf numFmtId="0" fontId="11" fillId="0" borderId="17" xfId="0" applyFont="1" applyBorder="1" applyAlignment="1">
      <alignment wrapText="1"/>
    </xf>
    <xf numFmtId="0" fontId="17" fillId="0" borderId="18" xfId="0" applyFont="1" applyBorder="1"/>
    <xf numFmtId="0" fontId="17" fillId="0" borderId="19" xfId="0" applyFont="1" applyBorder="1"/>
    <xf numFmtId="0" fontId="12" fillId="0" borderId="23" xfId="0" applyFont="1" applyBorder="1" applyAlignment="1">
      <alignment horizontal="center" wrapText="1"/>
    </xf>
    <xf numFmtId="0" fontId="8" fillId="0" borderId="16" xfId="0" applyFont="1" applyBorder="1" applyAlignment="1">
      <alignment horizontal="center" vertical="center" wrapText="1"/>
    </xf>
    <xf numFmtId="0" fontId="10" fillId="0" borderId="20" xfId="0" applyFont="1" applyBorder="1"/>
    <xf numFmtId="0" fontId="7" fillId="0" borderId="7" xfId="2" applyBorder="1" applyAlignment="1">
      <alignment horizontal="center" vertical="center" wrapText="1"/>
    </xf>
    <xf numFmtId="0" fontId="14" fillId="0" borderId="17" xfId="0" applyFont="1" applyBorder="1" applyAlignment="1">
      <alignment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3" fontId="2" fillId="0" borderId="1" xfId="0" applyNumberFormat="1" applyFont="1" applyBorder="1" applyAlignment="1">
      <alignment horizontal="left" vertical="center" wrapText="1"/>
    </xf>
    <xf numFmtId="3" fontId="2" fillId="0" borderId="7" xfId="0" applyNumberFormat="1" applyFont="1" applyBorder="1" applyAlignment="1">
      <alignment horizontal="left" vertical="center" wrapText="1"/>
    </xf>
    <xf numFmtId="3" fontId="2" fillId="0" borderId="8" xfId="0" applyNumberFormat="1" applyFont="1" applyBorder="1" applyAlignment="1">
      <alignment horizontal="left" vertical="center" wrapText="1"/>
    </xf>
    <xf numFmtId="3" fontId="2" fillId="0" borderId="9" xfId="0" applyNumberFormat="1" applyFont="1" applyBorder="1" applyAlignment="1">
      <alignment horizontal="left"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versitas.cz/noc-vedcu" TargetMode="External"/><Relationship Id="rId2" Type="http://schemas.openxmlformats.org/officeDocument/2006/relationships/hyperlink" Target="mailto:vendula.maresova@vspj.cz" TargetMode="External"/><Relationship Id="rId1" Type="http://schemas.openxmlformats.org/officeDocument/2006/relationships/hyperlink" Target="mailto:vendula.maresova@vspj.cz"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view="pageBreakPreview" zoomScaleNormal="100" zoomScaleSheetLayoutView="100" workbookViewId="0">
      <selection activeCell="E96" sqref="E96"/>
    </sheetView>
  </sheetViews>
  <sheetFormatPr defaultRowHeight="15"/>
  <cols>
    <col min="1" max="1" width="17.85546875" customWidth="1"/>
    <col min="2" max="2" width="29" customWidth="1"/>
    <col min="3" max="3" width="16.85546875" customWidth="1"/>
    <col min="4" max="4" width="17.5703125" customWidth="1"/>
    <col min="5" max="5" width="14" customWidth="1"/>
    <col min="6" max="6" width="14.5703125" customWidth="1"/>
  </cols>
  <sheetData>
    <row r="1" spans="1:6" ht="18.75">
      <c r="A1" s="24" t="s">
        <v>72</v>
      </c>
      <c r="B1" s="55"/>
      <c r="C1" s="56"/>
      <c r="D1" s="56"/>
      <c r="E1" s="56"/>
      <c r="F1" s="57"/>
    </row>
    <row r="2" spans="1:6" ht="15" customHeight="1">
      <c r="A2" s="58" t="s">
        <v>74</v>
      </c>
      <c r="B2" s="59"/>
      <c r="C2" s="59"/>
      <c r="D2" s="59"/>
      <c r="E2" s="59"/>
      <c r="F2" s="60"/>
    </row>
    <row r="3" spans="1:6" ht="15" customHeight="1">
      <c r="A3" s="58" t="s">
        <v>75</v>
      </c>
      <c r="B3" s="59"/>
      <c r="C3" s="59"/>
      <c r="D3" s="59"/>
      <c r="E3" s="59"/>
      <c r="F3" s="60"/>
    </row>
    <row r="4" spans="1:6">
      <c r="A4" s="7" t="s">
        <v>0</v>
      </c>
      <c r="B4" s="36"/>
      <c r="C4" s="38"/>
      <c r="D4" s="38"/>
      <c r="E4" s="38"/>
      <c r="F4" s="37"/>
    </row>
    <row r="5" spans="1:6">
      <c r="A5" s="5" t="s">
        <v>63</v>
      </c>
      <c r="B5" s="36"/>
      <c r="C5" s="38"/>
      <c r="D5" s="38"/>
      <c r="E5" s="38"/>
      <c r="F5" s="37"/>
    </row>
    <row r="6" spans="1:6">
      <c r="A6" s="70" t="s">
        <v>1</v>
      </c>
      <c r="B6" s="61"/>
      <c r="C6" s="62"/>
      <c r="D6" s="62"/>
      <c r="E6" s="62"/>
      <c r="F6" s="63"/>
    </row>
    <row r="7" spans="1:6">
      <c r="A7" s="71"/>
      <c r="B7" s="64"/>
      <c r="C7" s="65"/>
      <c r="D7" s="65"/>
      <c r="E7" s="65"/>
      <c r="F7" s="66"/>
    </row>
    <row r="8" spans="1:6">
      <c r="A8" s="72"/>
      <c r="B8" s="67"/>
      <c r="C8" s="68"/>
      <c r="D8" s="68"/>
      <c r="E8" s="68"/>
      <c r="F8" s="69"/>
    </row>
    <row r="9" spans="1:6" ht="25.5">
      <c r="A9" s="5" t="s">
        <v>2</v>
      </c>
      <c r="B9" s="52" t="s">
        <v>3</v>
      </c>
      <c r="C9" s="54"/>
      <c r="D9" s="52" t="s">
        <v>4</v>
      </c>
      <c r="E9" s="53"/>
      <c r="F9" s="54"/>
    </row>
    <row r="10" spans="1:6" ht="25.5" customHeight="1">
      <c r="A10" s="6" t="s">
        <v>5</v>
      </c>
      <c r="B10" s="5" t="s">
        <v>6</v>
      </c>
      <c r="C10" s="52" t="s">
        <v>7</v>
      </c>
      <c r="D10" s="54"/>
      <c r="E10" s="33" t="s">
        <v>8</v>
      </c>
      <c r="F10" s="35"/>
    </row>
    <row r="11" spans="1:6">
      <c r="A11" s="5" t="s">
        <v>9</v>
      </c>
      <c r="B11" s="15"/>
      <c r="C11" s="42"/>
      <c r="D11" s="43"/>
      <c r="E11" s="42"/>
      <c r="F11" s="43"/>
    </row>
    <row r="12" spans="1:6">
      <c r="A12" s="5" t="s">
        <v>10</v>
      </c>
      <c r="B12" s="15"/>
      <c r="C12" s="42"/>
      <c r="D12" s="43"/>
      <c r="E12" s="42"/>
      <c r="F12" s="43"/>
    </row>
    <row r="13" spans="1:6">
      <c r="A13" s="39"/>
      <c r="B13" s="40"/>
      <c r="C13" s="40"/>
      <c r="D13" s="40"/>
      <c r="E13" s="40"/>
      <c r="F13" s="41"/>
    </row>
    <row r="14" spans="1:6" ht="15.75">
      <c r="A14" s="44" t="s">
        <v>11</v>
      </c>
      <c r="B14" s="45"/>
      <c r="C14" s="45"/>
      <c r="D14" s="45"/>
      <c r="E14" s="45"/>
      <c r="F14" s="46"/>
    </row>
    <row r="15" spans="1:6">
      <c r="A15" s="2"/>
      <c r="B15" s="33" t="s">
        <v>12</v>
      </c>
      <c r="C15" s="35"/>
      <c r="D15" s="33" t="s">
        <v>13</v>
      </c>
      <c r="E15" s="34"/>
      <c r="F15" s="35"/>
    </row>
    <row r="16" spans="1:6">
      <c r="A16" s="5" t="s">
        <v>14</v>
      </c>
      <c r="B16" s="36"/>
      <c r="C16" s="37"/>
      <c r="D16" s="36"/>
      <c r="E16" s="38"/>
      <c r="F16" s="37"/>
    </row>
    <row r="17" spans="1:9">
      <c r="A17" s="5" t="s">
        <v>72</v>
      </c>
      <c r="B17" s="36"/>
      <c r="C17" s="37"/>
      <c r="D17" s="36"/>
      <c r="E17" s="38"/>
      <c r="F17" s="37"/>
    </row>
    <row r="18" spans="1:9">
      <c r="A18" s="5" t="s">
        <v>15</v>
      </c>
      <c r="B18" s="36"/>
      <c r="C18" s="37"/>
      <c r="D18" s="36"/>
      <c r="E18" s="38"/>
      <c r="F18" s="37"/>
    </row>
    <row r="19" spans="1:9">
      <c r="A19" s="5" t="s">
        <v>16</v>
      </c>
      <c r="B19" s="36"/>
      <c r="C19" s="37"/>
      <c r="D19" s="36"/>
      <c r="E19" s="38"/>
      <c r="F19" s="37"/>
    </row>
    <row r="20" spans="1:9">
      <c r="A20" s="5" t="s">
        <v>17</v>
      </c>
      <c r="B20" s="36"/>
      <c r="C20" s="37"/>
      <c r="D20" s="36"/>
      <c r="E20" s="38"/>
      <c r="F20" s="37"/>
    </row>
    <row r="21" spans="1:9">
      <c r="A21" s="39"/>
      <c r="B21" s="40"/>
      <c r="C21" s="40"/>
      <c r="D21" s="40"/>
      <c r="E21" s="40"/>
      <c r="F21" s="41"/>
    </row>
    <row r="22" spans="1:9" ht="15" customHeight="1">
      <c r="A22" s="44" t="s">
        <v>18</v>
      </c>
      <c r="B22" s="45"/>
      <c r="C22" s="45"/>
      <c r="D22" s="45"/>
      <c r="E22" s="45"/>
      <c r="F22" s="46"/>
    </row>
    <row r="23" spans="1:9" ht="29.25" customHeight="1">
      <c r="A23" s="5" t="s">
        <v>68</v>
      </c>
      <c r="B23" s="52" t="s">
        <v>71</v>
      </c>
      <c r="C23" s="53"/>
      <c r="D23" s="53"/>
      <c r="E23" s="53"/>
      <c r="F23" s="54"/>
    </row>
    <row r="24" spans="1:9">
      <c r="A24" s="9"/>
      <c r="B24" s="36"/>
      <c r="C24" s="38"/>
      <c r="D24" s="38"/>
      <c r="E24" s="38"/>
      <c r="F24" s="37"/>
    </row>
    <row r="25" spans="1:9">
      <c r="A25" s="9"/>
      <c r="B25" s="36"/>
      <c r="C25" s="38"/>
      <c r="D25" s="38"/>
      <c r="E25" s="38"/>
      <c r="F25" s="37"/>
    </row>
    <row r="26" spans="1:9">
      <c r="A26" s="9"/>
      <c r="B26" s="36"/>
      <c r="C26" s="38"/>
      <c r="D26" s="38"/>
      <c r="E26" s="38"/>
      <c r="F26" s="37"/>
    </row>
    <row r="27" spans="1:9">
      <c r="A27" s="9"/>
      <c r="B27" s="36"/>
      <c r="C27" s="38"/>
      <c r="D27" s="38"/>
      <c r="E27" s="38"/>
      <c r="F27" s="37"/>
    </row>
    <row r="28" spans="1:9">
      <c r="A28" s="9"/>
      <c r="B28" s="36"/>
      <c r="C28" s="38"/>
      <c r="D28" s="38"/>
      <c r="E28" s="38"/>
      <c r="F28" s="37"/>
    </row>
    <row r="29" spans="1:9">
      <c r="A29" s="9"/>
      <c r="B29" s="36"/>
      <c r="C29" s="38"/>
      <c r="D29" s="38"/>
      <c r="E29" s="38"/>
      <c r="F29" s="37"/>
    </row>
    <row r="30" spans="1:9">
      <c r="A30" s="39"/>
      <c r="B30" s="40"/>
      <c r="C30" s="40"/>
      <c r="D30" s="40"/>
      <c r="E30" s="40"/>
      <c r="F30" s="41"/>
    </row>
    <row r="31" spans="1:9" ht="25.5">
      <c r="A31" s="5" t="s">
        <v>69</v>
      </c>
      <c r="B31" s="52" t="s">
        <v>70</v>
      </c>
      <c r="C31" s="53"/>
      <c r="D31" s="53"/>
      <c r="E31" s="53"/>
      <c r="F31" s="54"/>
      <c r="I31" s="1"/>
    </row>
    <row r="32" spans="1:9">
      <c r="A32" s="9"/>
      <c r="B32" s="36"/>
      <c r="C32" s="38"/>
      <c r="D32" s="38"/>
      <c r="E32" s="38"/>
      <c r="F32" s="37"/>
    </row>
    <row r="33" spans="1:10">
      <c r="A33" s="9"/>
      <c r="B33" s="36"/>
      <c r="C33" s="38"/>
      <c r="D33" s="38"/>
      <c r="E33" s="38"/>
      <c r="F33" s="37"/>
    </row>
    <row r="34" spans="1:10">
      <c r="A34" s="9"/>
      <c r="B34" s="36"/>
      <c r="C34" s="38"/>
      <c r="D34" s="38"/>
      <c r="E34" s="38"/>
      <c r="F34" s="37"/>
    </row>
    <row r="35" spans="1:10">
      <c r="A35" s="9"/>
      <c r="B35" s="36"/>
      <c r="C35" s="38"/>
      <c r="D35" s="38"/>
      <c r="E35" s="38"/>
      <c r="F35" s="37"/>
    </row>
    <row r="36" spans="1:10">
      <c r="A36" s="9"/>
      <c r="B36" s="36"/>
      <c r="C36" s="38"/>
      <c r="D36" s="38"/>
      <c r="E36" s="38"/>
      <c r="F36" s="37"/>
    </row>
    <row r="37" spans="1:10">
      <c r="A37" s="9"/>
      <c r="B37" s="36"/>
      <c r="C37" s="38"/>
      <c r="D37" s="38"/>
      <c r="E37" s="38"/>
      <c r="F37" s="37"/>
    </row>
    <row r="38" spans="1:10">
      <c r="A38" s="39"/>
      <c r="B38" s="40"/>
      <c r="C38" s="40"/>
      <c r="D38" s="40"/>
      <c r="E38" s="40"/>
      <c r="F38" s="41"/>
    </row>
    <row r="39" spans="1:10" ht="33.75" customHeight="1">
      <c r="A39" s="5" t="s">
        <v>19</v>
      </c>
      <c r="B39" s="33" t="s">
        <v>20</v>
      </c>
      <c r="C39" s="34"/>
      <c r="D39" s="34"/>
      <c r="E39" s="34"/>
      <c r="F39" s="35"/>
    </row>
    <row r="40" spans="1:10" ht="45" customHeight="1">
      <c r="A40" s="5" t="s">
        <v>66</v>
      </c>
      <c r="B40" s="33" t="s">
        <v>21</v>
      </c>
      <c r="C40" s="35"/>
      <c r="D40" s="33" t="s">
        <v>22</v>
      </c>
      <c r="E40" s="34"/>
      <c r="F40" s="35"/>
      <c r="J40" s="8"/>
    </row>
    <row r="41" spans="1:10">
      <c r="A41" s="10" t="s">
        <v>60</v>
      </c>
      <c r="B41" s="36"/>
      <c r="C41" s="37"/>
      <c r="D41" s="36"/>
      <c r="E41" s="38"/>
      <c r="F41" s="37"/>
    </row>
    <row r="42" spans="1:10">
      <c r="A42" s="10" t="s">
        <v>40</v>
      </c>
      <c r="B42" s="36"/>
      <c r="C42" s="37"/>
      <c r="D42" s="36"/>
      <c r="E42" s="38"/>
      <c r="F42" s="37"/>
    </row>
    <row r="43" spans="1:10">
      <c r="A43" s="10" t="s">
        <v>55</v>
      </c>
      <c r="B43" s="36"/>
      <c r="C43" s="37"/>
      <c r="D43" s="36"/>
      <c r="E43" s="38"/>
      <c r="F43" s="37"/>
    </row>
    <row r="44" spans="1:10">
      <c r="A44" s="10" t="s">
        <v>61</v>
      </c>
      <c r="B44" s="36"/>
      <c r="C44" s="37"/>
      <c r="D44" s="36"/>
      <c r="E44" s="38"/>
      <c r="F44" s="37"/>
    </row>
    <row r="45" spans="1:10">
      <c r="A45" s="39"/>
      <c r="B45" s="40"/>
      <c r="C45" s="40"/>
      <c r="D45" s="40"/>
      <c r="E45" s="40"/>
      <c r="F45" s="41"/>
    </row>
    <row r="46" spans="1:10" ht="46.5" customHeight="1">
      <c r="A46" s="5" t="s">
        <v>23</v>
      </c>
      <c r="B46" s="33" t="s">
        <v>24</v>
      </c>
      <c r="C46" s="34"/>
      <c r="D46" s="34"/>
      <c r="E46" s="34"/>
      <c r="F46" s="35"/>
    </row>
    <row r="47" spans="1:10" ht="33.75" customHeight="1">
      <c r="A47" s="2"/>
      <c r="B47" s="10" t="s">
        <v>25</v>
      </c>
      <c r="C47" s="33" t="s">
        <v>26</v>
      </c>
      <c r="D47" s="35"/>
      <c r="E47" s="33" t="s">
        <v>27</v>
      </c>
      <c r="F47" s="35"/>
    </row>
    <row r="48" spans="1:10">
      <c r="A48" s="4"/>
      <c r="B48" s="9"/>
      <c r="C48" s="36"/>
      <c r="D48" s="37"/>
      <c r="E48" s="36"/>
      <c r="F48" s="37"/>
    </row>
    <row r="49" spans="1:6">
      <c r="A49" s="4"/>
      <c r="B49" s="9"/>
      <c r="C49" s="36"/>
      <c r="D49" s="37"/>
      <c r="E49" s="36"/>
      <c r="F49" s="37"/>
    </row>
    <row r="50" spans="1:6">
      <c r="A50" s="4"/>
      <c r="B50" s="9"/>
      <c r="C50" s="36"/>
      <c r="D50" s="37"/>
      <c r="E50" s="36"/>
      <c r="F50" s="37"/>
    </row>
    <row r="51" spans="1:6">
      <c r="A51" s="4"/>
      <c r="B51" s="9"/>
      <c r="C51" s="36"/>
      <c r="D51" s="37"/>
      <c r="E51" s="36"/>
      <c r="F51" s="37"/>
    </row>
    <row r="52" spans="1:6">
      <c r="A52" s="4"/>
      <c r="B52" s="9"/>
      <c r="C52" s="36"/>
      <c r="D52" s="37"/>
      <c r="E52" s="36"/>
      <c r="F52" s="37"/>
    </row>
    <row r="53" spans="1:6">
      <c r="A53" s="39"/>
      <c r="B53" s="40"/>
      <c r="C53" s="40"/>
      <c r="D53" s="40"/>
      <c r="E53" s="40"/>
      <c r="F53" s="41"/>
    </row>
    <row r="54" spans="1:6" ht="15" customHeight="1">
      <c r="A54" s="55" t="s">
        <v>76</v>
      </c>
      <c r="B54" s="56"/>
      <c r="C54" s="56"/>
      <c r="D54" s="56"/>
      <c r="E54" s="56"/>
      <c r="F54" s="57"/>
    </row>
    <row r="55" spans="1:6" ht="38.25">
      <c r="A55" s="3"/>
      <c r="B55" s="3"/>
      <c r="C55" s="10" t="s">
        <v>28</v>
      </c>
      <c r="D55" s="10" t="s">
        <v>29</v>
      </c>
      <c r="E55" s="22" t="s">
        <v>65</v>
      </c>
      <c r="F55" s="19" t="s">
        <v>67</v>
      </c>
    </row>
    <row r="56" spans="1:6" ht="31.5">
      <c r="A56" s="13" t="s">
        <v>60</v>
      </c>
      <c r="B56" s="6" t="s">
        <v>30</v>
      </c>
      <c r="C56" s="17">
        <f>SUM(C57:C59)</f>
        <v>0</v>
      </c>
      <c r="D56" s="17">
        <f>SUM(D57:D59)</f>
        <v>0</v>
      </c>
      <c r="E56" s="17">
        <f>D56-C56</f>
        <v>0</v>
      </c>
      <c r="F56" s="23">
        <f>IFERROR((D56-C56)/ABS(C56),0)</f>
        <v>0</v>
      </c>
    </row>
    <row r="57" spans="1:6" ht="25.5">
      <c r="A57" s="11" t="s">
        <v>34</v>
      </c>
      <c r="B57" s="4" t="s">
        <v>31</v>
      </c>
      <c r="C57" s="16"/>
      <c r="D57" s="16"/>
      <c r="E57" s="17">
        <f t="shared" ref="E57:E59" si="0">D57-C57</f>
        <v>0</v>
      </c>
      <c r="F57" s="23">
        <f t="shared" ref="F57:F58" si="1">IFERROR((D57-C57)/ABS(C57),0)</f>
        <v>0</v>
      </c>
    </row>
    <row r="58" spans="1:6" ht="25.5">
      <c r="A58" s="11" t="s">
        <v>35</v>
      </c>
      <c r="B58" s="4" t="s">
        <v>32</v>
      </c>
      <c r="C58" s="16"/>
      <c r="D58" s="16"/>
      <c r="E58" s="17">
        <f t="shared" si="0"/>
        <v>0</v>
      </c>
      <c r="F58" s="23">
        <f t="shared" si="1"/>
        <v>0</v>
      </c>
    </row>
    <row r="59" spans="1:6">
      <c r="A59" s="11" t="s">
        <v>36</v>
      </c>
      <c r="B59" s="4" t="s">
        <v>33</v>
      </c>
      <c r="C59" s="16"/>
      <c r="D59" s="16"/>
      <c r="E59" s="17">
        <f t="shared" si="0"/>
        <v>0</v>
      </c>
      <c r="F59" s="23">
        <f>IFERROR((D59-C59)/ABS(C59),0)</f>
        <v>0</v>
      </c>
    </row>
    <row r="60" spans="1:6">
      <c r="A60" s="39"/>
      <c r="B60" s="40"/>
      <c r="C60" s="40"/>
      <c r="D60" s="40"/>
      <c r="E60" s="40"/>
      <c r="F60" s="41"/>
    </row>
    <row r="61" spans="1:6" ht="31.5">
      <c r="A61" s="13" t="s">
        <v>40</v>
      </c>
      <c r="B61" s="6" t="s">
        <v>41</v>
      </c>
      <c r="C61" s="17">
        <f>SUM(C63:C70)</f>
        <v>0</v>
      </c>
      <c r="D61" s="17">
        <f>SUM(D63:D70)</f>
        <v>0</v>
      </c>
      <c r="E61" s="17">
        <f>D61-C61</f>
        <v>0</v>
      </c>
      <c r="F61" s="23">
        <f>IFERROR((D61-C61)/ABS(C61),0)</f>
        <v>0</v>
      </c>
    </row>
    <row r="62" spans="1:6" ht="15.75">
      <c r="A62" s="12"/>
      <c r="B62" s="25" t="s">
        <v>42</v>
      </c>
      <c r="C62" s="26"/>
      <c r="D62" s="26"/>
      <c r="E62" s="26"/>
      <c r="F62" s="27"/>
    </row>
    <row r="63" spans="1:6">
      <c r="A63" s="11" t="s">
        <v>43</v>
      </c>
      <c r="B63" s="4" t="s">
        <v>37</v>
      </c>
      <c r="C63" s="16"/>
      <c r="D63" s="28"/>
      <c r="E63" s="17">
        <f>SUM(D63-C63)</f>
        <v>0</v>
      </c>
      <c r="F63" s="23">
        <f>IFERROR((D63-C63)/ABS(C63),0)</f>
        <v>0</v>
      </c>
    </row>
    <row r="64" spans="1:6" ht="102">
      <c r="A64" s="11" t="s">
        <v>44</v>
      </c>
      <c r="B64" s="4" t="s">
        <v>38</v>
      </c>
      <c r="C64" s="16"/>
      <c r="D64" s="16"/>
      <c r="E64" s="17">
        <f t="shared" ref="E64:E65" si="2">SUM(D64-C64)</f>
        <v>0</v>
      </c>
      <c r="F64" s="23">
        <f t="shared" ref="F64:F72" si="3">IFERROR((D64-C64)/ABS(C64),0)</f>
        <v>0</v>
      </c>
    </row>
    <row r="65" spans="1:6" ht="63.75">
      <c r="A65" s="11" t="s">
        <v>45</v>
      </c>
      <c r="B65" s="4" t="s">
        <v>39</v>
      </c>
      <c r="C65" s="16"/>
      <c r="D65" s="16"/>
      <c r="E65" s="17">
        <f t="shared" si="2"/>
        <v>0</v>
      </c>
      <c r="F65" s="23">
        <f t="shared" si="3"/>
        <v>0</v>
      </c>
    </row>
    <row r="66" spans="1:6" ht="15.75">
      <c r="A66" s="2"/>
      <c r="B66" s="25" t="s">
        <v>46</v>
      </c>
      <c r="C66" s="26"/>
      <c r="D66" s="26"/>
      <c r="E66" s="26"/>
      <c r="F66" s="27"/>
    </row>
    <row r="67" spans="1:6" ht="25.5">
      <c r="A67" s="11" t="s">
        <v>51</v>
      </c>
      <c r="B67" s="4" t="s">
        <v>47</v>
      </c>
      <c r="C67" s="16"/>
      <c r="D67" s="16"/>
      <c r="E67" s="17">
        <f>SUM(D67-C67)</f>
        <v>0</v>
      </c>
      <c r="F67" s="23">
        <f t="shared" si="3"/>
        <v>0</v>
      </c>
    </row>
    <row r="68" spans="1:6">
      <c r="A68" s="11" t="s">
        <v>52</v>
      </c>
      <c r="B68" s="4" t="s">
        <v>48</v>
      </c>
      <c r="C68" s="16"/>
      <c r="D68" s="16"/>
      <c r="E68" s="17">
        <f t="shared" ref="E68:E70" si="4">SUM(D68-C68)</f>
        <v>0</v>
      </c>
      <c r="F68" s="23">
        <f t="shared" si="3"/>
        <v>0</v>
      </c>
    </row>
    <row r="69" spans="1:6">
      <c r="A69" s="11" t="s">
        <v>53</v>
      </c>
      <c r="B69" s="4" t="s">
        <v>49</v>
      </c>
      <c r="C69" s="16"/>
      <c r="D69" s="16"/>
      <c r="E69" s="17">
        <f t="shared" si="4"/>
        <v>0</v>
      </c>
      <c r="F69" s="23">
        <f t="shared" si="3"/>
        <v>0</v>
      </c>
    </row>
    <row r="70" spans="1:6">
      <c r="A70" s="11" t="s">
        <v>54</v>
      </c>
      <c r="B70" s="4" t="s">
        <v>50</v>
      </c>
      <c r="C70" s="16"/>
      <c r="D70" s="16"/>
      <c r="E70" s="17">
        <f t="shared" si="4"/>
        <v>0</v>
      </c>
      <c r="F70" s="23">
        <f t="shared" si="3"/>
        <v>0</v>
      </c>
    </row>
    <row r="71" spans="1:6">
      <c r="A71" s="39"/>
      <c r="B71" s="40"/>
      <c r="C71" s="40"/>
      <c r="D71" s="40"/>
      <c r="E71" s="40"/>
      <c r="F71" s="41"/>
    </row>
    <row r="72" spans="1:6" ht="31.5">
      <c r="A72" s="14" t="s">
        <v>55</v>
      </c>
      <c r="B72" s="6" t="s">
        <v>56</v>
      </c>
      <c r="C72" s="17">
        <f>SUM(C61,C56)</f>
        <v>0</v>
      </c>
      <c r="D72" s="17">
        <f>SUM(D61,D56,)</f>
        <v>0</v>
      </c>
      <c r="E72" s="17">
        <f>D72-C72</f>
        <v>0</v>
      </c>
      <c r="F72" s="23">
        <f t="shared" si="3"/>
        <v>0</v>
      </c>
    </row>
    <row r="73" spans="1:6">
      <c r="A73" s="39"/>
      <c r="B73" s="40"/>
      <c r="C73" s="40"/>
      <c r="D73" s="40"/>
      <c r="E73" s="40"/>
      <c r="F73" s="41"/>
    </row>
    <row r="74" spans="1:6" ht="15" customHeight="1">
      <c r="A74" s="55" t="s">
        <v>57</v>
      </c>
      <c r="B74" s="56"/>
      <c r="C74" s="56"/>
      <c r="D74" s="56"/>
      <c r="E74" s="56"/>
      <c r="F74" s="57"/>
    </row>
    <row r="75" spans="1:6" ht="25.5">
      <c r="A75" s="10" t="s">
        <v>62</v>
      </c>
      <c r="B75" s="33" t="s">
        <v>58</v>
      </c>
      <c r="C75" s="34"/>
      <c r="D75" s="35"/>
      <c r="E75" s="33" t="s">
        <v>59</v>
      </c>
      <c r="F75" s="35"/>
    </row>
    <row r="76" spans="1:6">
      <c r="A76" s="18"/>
      <c r="B76" s="48"/>
      <c r="C76" s="48"/>
      <c r="D76" s="48"/>
      <c r="E76" s="49"/>
      <c r="F76" s="50"/>
    </row>
    <row r="77" spans="1:6">
      <c r="A77" s="18"/>
      <c r="B77" s="49"/>
      <c r="C77" s="51"/>
      <c r="D77" s="50"/>
      <c r="E77" s="49"/>
      <c r="F77" s="50"/>
    </row>
    <row r="78" spans="1:6">
      <c r="A78" s="18"/>
      <c r="B78" s="49"/>
      <c r="C78" s="51"/>
      <c r="D78" s="50"/>
      <c r="E78" s="49"/>
      <c r="F78" s="50"/>
    </row>
    <row r="79" spans="1:6">
      <c r="A79" s="18"/>
      <c r="B79" s="49"/>
      <c r="C79" s="51"/>
      <c r="D79" s="50"/>
      <c r="E79" s="49"/>
      <c r="F79" s="50"/>
    </row>
    <row r="80" spans="1:6">
      <c r="A80" s="18"/>
      <c r="B80" s="48"/>
      <c r="C80" s="48"/>
      <c r="D80" s="48"/>
      <c r="E80" s="49"/>
      <c r="F80" s="50"/>
    </row>
    <row r="81" spans="1:6">
      <c r="A81" s="18"/>
      <c r="B81" s="48"/>
      <c r="C81" s="48"/>
      <c r="D81" s="48"/>
      <c r="E81" s="49"/>
      <c r="F81" s="50"/>
    </row>
    <row r="82" spans="1:6">
      <c r="A82" s="18"/>
      <c r="B82" s="48"/>
      <c r="C82" s="48"/>
      <c r="D82" s="48"/>
      <c r="E82" s="49"/>
      <c r="F82" s="50"/>
    </row>
    <row r="83" spans="1:6">
      <c r="A83" s="18"/>
      <c r="B83" s="48"/>
      <c r="C83" s="48"/>
      <c r="D83" s="48"/>
      <c r="E83" s="49"/>
      <c r="F83" s="50"/>
    </row>
    <row r="84" spans="1:6">
      <c r="A84" s="21"/>
      <c r="B84" s="21"/>
      <c r="C84" s="21"/>
      <c r="D84" s="21"/>
      <c r="E84" s="21"/>
      <c r="F84" s="21"/>
    </row>
    <row r="85" spans="1:6">
      <c r="A85" s="47" t="s">
        <v>73</v>
      </c>
      <c r="B85" s="47"/>
      <c r="C85" s="47"/>
      <c r="D85" s="47"/>
      <c r="E85" s="47"/>
      <c r="F85" s="47"/>
    </row>
    <row r="86" spans="1:6">
      <c r="A86" s="47" t="s">
        <v>64</v>
      </c>
      <c r="B86" s="47"/>
      <c r="C86" s="47"/>
      <c r="D86" s="47"/>
      <c r="E86" s="47"/>
      <c r="F86" s="47"/>
    </row>
    <row r="87" spans="1:6">
      <c r="A87" s="20"/>
      <c r="B87" s="20"/>
      <c r="C87" s="20"/>
      <c r="D87" s="20"/>
      <c r="E87" s="20"/>
      <c r="F87" s="20"/>
    </row>
  </sheetData>
  <mergeCells count="98">
    <mergeCell ref="E76:F76"/>
    <mergeCell ref="B77:D77"/>
    <mergeCell ref="E52:F52"/>
    <mergeCell ref="A54:F54"/>
    <mergeCell ref="A74:F74"/>
    <mergeCell ref="A53:F53"/>
    <mergeCell ref="A6:A8"/>
    <mergeCell ref="C51:D51"/>
    <mergeCell ref="C52:D52"/>
    <mergeCell ref="B25:F25"/>
    <mergeCell ref="B29:F29"/>
    <mergeCell ref="B37:F37"/>
    <mergeCell ref="B32:F32"/>
    <mergeCell ref="B33:F33"/>
    <mergeCell ref="B35:F35"/>
    <mergeCell ref="B36:F36"/>
    <mergeCell ref="C48:D48"/>
    <mergeCell ref="E51:F51"/>
    <mergeCell ref="B23:F23"/>
    <mergeCell ref="C47:D47"/>
    <mergeCell ref="D9:F9"/>
    <mergeCell ref="C10:D10"/>
    <mergeCell ref="B1:F1"/>
    <mergeCell ref="A14:F14"/>
    <mergeCell ref="D15:F15"/>
    <mergeCell ref="B15:C15"/>
    <mergeCell ref="D20:F20"/>
    <mergeCell ref="B16:C16"/>
    <mergeCell ref="B17:C17"/>
    <mergeCell ref="B18:C18"/>
    <mergeCell ref="B19:C19"/>
    <mergeCell ref="E10:F10"/>
    <mergeCell ref="A2:F2"/>
    <mergeCell ref="A3:F3"/>
    <mergeCell ref="B4:F4"/>
    <mergeCell ref="B5:F5"/>
    <mergeCell ref="B6:F8"/>
    <mergeCell ref="B9:C9"/>
    <mergeCell ref="A85:F85"/>
    <mergeCell ref="A30:F30"/>
    <mergeCell ref="A38:F38"/>
    <mergeCell ref="B34:F34"/>
    <mergeCell ref="B41:C41"/>
    <mergeCell ref="B40:C40"/>
    <mergeCell ref="D41:F41"/>
    <mergeCell ref="D42:F42"/>
    <mergeCell ref="B31:F31"/>
    <mergeCell ref="E81:F81"/>
    <mergeCell ref="E82:F82"/>
    <mergeCell ref="E83:F83"/>
    <mergeCell ref="E48:F48"/>
    <mergeCell ref="E49:F49"/>
    <mergeCell ref="E50:F50"/>
    <mergeCell ref="E75:F75"/>
    <mergeCell ref="A86:F86"/>
    <mergeCell ref="A71:F71"/>
    <mergeCell ref="A60:F60"/>
    <mergeCell ref="B75:D75"/>
    <mergeCell ref="B76:D76"/>
    <mergeCell ref="A73:F73"/>
    <mergeCell ref="B80:D80"/>
    <mergeCell ref="B81:D81"/>
    <mergeCell ref="B82:D82"/>
    <mergeCell ref="B83:D83"/>
    <mergeCell ref="E77:F77"/>
    <mergeCell ref="E78:F78"/>
    <mergeCell ref="E79:F79"/>
    <mergeCell ref="E80:F80"/>
    <mergeCell ref="B78:D78"/>
    <mergeCell ref="B79:D79"/>
    <mergeCell ref="B27:F27"/>
    <mergeCell ref="B28:F28"/>
    <mergeCell ref="B26:F26"/>
    <mergeCell ref="C11:D11"/>
    <mergeCell ref="C12:D12"/>
    <mergeCell ref="D16:F16"/>
    <mergeCell ref="D17:F17"/>
    <mergeCell ref="A13:F13"/>
    <mergeCell ref="D18:F18"/>
    <mergeCell ref="D19:F19"/>
    <mergeCell ref="A22:F22"/>
    <mergeCell ref="A21:F21"/>
    <mergeCell ref="B24:F24"/>
    <mergeCell ref="E11:F11"/>
    <mergeCell ref="E12:F12"/>
    <mergeCell ref="B20:C20"/>
    <mergeCell ref="B39:F39"/>
    <mergeCell ref="D40:F40"/>
    <mergeCell ref="B46:F46"/>
    <mergeCell ref="C50:D50"/>
    <mergeCell ref="B42:C42"/>
    <mergeCell ref="B43:C43"/>
    <mergeCell ref="B44:C44"/>
    <mergeCell ref="D43:F43"/>
    <mergeCell ref="D44:F44"/>
    <mergeCell ref="A45:F45"/>
    <mergeCell ref="C49:D49"/>
    <mergeCell ref="E47:F47"/>
  </mergeCells>
  <printOptions horizontalCentered="1"/>
  <pageMargins left="0.70866141732283472" right="0.70866141732283472" top="0.78740157480314965" bottom="0.78740157480314965" header="0.31496062992125984" footer="0.31496062992125984"/>
  <pageSetup paperSize="9" scale="79" orientation="portrait" r:id="rId1"/>
  <rowBreaks count="1" manualBreakCount="1">
    <brk id="5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8"/>
  <sheetViews>
    <sheetView tabSelected="1" view="pageBreakPreview" topLeftCell="A70" zoomScaleNormal="100" zoomScaleSheetLayoutView="100" workbookViewId="0">
      <selection activeCell="F81" sqref="F81"/>
    </sheetView>
  </sheetViews>
  <sheetFormatPr defaultRowHeight="15"/>
  <cols>
    <col min="1" max="1" width="17.85546875" customWidth="1"/>
    <col min="2" max="2" width="29" customWidth="1"/>
    <col min="3" max="3" width="16.85546875" customWidth="1"/>
    <col min="4" max="4" width="17.5703125" customWidth="1"/>
    <col min="5" max="5" width="14" customWidth="1"/>
    <col min="6" max="6" width="14.5703125" customWidth="1"/>
  </cols>
  <sheetData>
    <row r="1" spans="1:6" ht="18.75">
      <c r="A1" s="29" t="s">
        <v>72</v>
      </c>
      <c r="B1" s="55" t="s">
        <v>84</v>
      </c>
      <c r="C1" s="56"/>
      <c r="D1" s="56"/>
      <c r="E1" s="56"/>
      <c r="F1" s="57"/>
    </row>
    <row r="2" spans="1:6" ht="15" customHeight="1">
      <c r="A2" s="58" t="s">
        <v>74</v>
      </c>
      <c r="B2" s="59"/>
      <c r="C2" s="59"/>
      <c r="D2" s="59"/>
      <c r="E2" s="59"/>
      <c r="F2" s="60"/>
    </row>
    <row r="3" spans="1:6" ht="15" customHeight="1">
      <c r="A3" s="58" t="s">
        <v>77</v>
      </c>
      <c r="B3" s="59"/>
      <c r="C3" s="59"/>
      <c r="D3" s="59"/>
      <c r="E3" s="59"/>
      <c r="F3" s="60"/>
    </row>
    <row r="4" spans="1:6">
      <c r="A4" s="7" t="s">
        <v>0</v>
      </c>
      <c r="B4" s="36"/>
      <c r="C4" s="38"/>
      <c r="D4" s="38"/>
      <c r="E4" s="38"/>
      <c r="F4" s="37"/>
    </row>
    <row r="5" spans="1:6">
      <c r="A5" s="5" t="s">
        <v>63</v>
      </c>
      <c r="B5" s="36" t="s">
        <v>78</v>
      </c>
      <c r="C5" s="38"/>
      <c r="D5" s="38"/>
      <c r="E5" s="38"/>
      <c r="F5" s="37"/>
    </row>
    <row r="6" spans="1:6">
      <c r="A6" s="70" t="s">
        <v>1</v>
      </c>
      <c r="B6" s="61" t="s">
        <v>79</v>
      </c>
      <c r="C6" s="62"/>
      <c r="D6" s="62"/>
      <c r="E6" s="62"/>
      <c r="F6" s="63"/>
    </row>
    <row r="7" spans="1:6">
      <c r="A7" s="71"/>
      <c r="B7" s="64"/>
      <c r="C7" s="65"/>
      <c r="D7" s="65"/>
      <c r="E7" s="65"/>
      <c r="F7" s="66"/>
    </row>
    <row r="8" spans="1:6">
      <c r="A8" s="72"/>
      <c r="B8" s="67"/>
      <c r="C8" s="68"/>
      <c r="D8" s="68"/>
      <c r="E8" s="68"/>
      <c r="F8" s="69"/>
    </row>
    <row r="9" spans="1:6" ht="25.5">
      <c r="A9" s="5" t="s">
        <v>2</v>
      </c>
      <c r="B9" s="52" t="s">
        <v>80</v>
      </c>
      <c r="C9" s="54"/>
      <c r="D9" s="52" t="s">
        <v>81</v>
      </c>
      <c r="E9" s="53"/>
      <c r="F9" s="54"/>
    </row>
    <row r="10" spans="1:6" ht="25.5" customHeight="1">
      <c r="A10" s="6" t="s">
        <v>5</v>
      </c>
      <c r="B10" s="5" t="s">
        <v>82</v>
      </c>
      <c r="C10" s="52" t="s">
        <v>7</v>
      </c>
      <c r="D10" s="54"/>
      <c r="E10" s="33" t="s">
        <v>8</v>
      </c>
      <c r="F10" s="35"/>
    </row>
    <row r="11" spans="1:6">
      <c r="A11" s="5" t="s">
        <v>9</v>
      </c>
      <c r="B11" s="31">
        <v>800</v>
      </c>
      <c r="C11" s="42">
        <v>800</v>
      </c>
      <c r="D11" s="43"/>
      <c r="E11" s="42">
        <v>0</v>
      </c>
      <c r="F11" s="43"/>
    </row>
    <row r="12" spans="1:6">
      <c r="A12" s="5" t="s">
        <v>10</v>
      </c>
      <c r="B12" s="31">
        <v>800</v>
      </c>
      <c r="C12" s="42">
        <v>800</v>
      </c>
      <c r="D12" s="43"/>
      <c r="E12" s="42">
        <v>0</v>
      </c>
      <c r="F12" s="43"/>
    </row>
    <row r="13" spans="1:6">
      <c r="A13" s="39"/>
      <c r="B13" s="40"/>
      <c r="C13" s="40"/>
      <c r="D13" s="40"/>
      <c r="E13" s="40"/>
      <c r="F13" s="41"/>
    </row>
    <row r="14" spans="1:6" ht="15.75">
      <c r="A14" s="44" t="s">
        <v>11</v>
      </c>
      <c r="B14" s="45"/>
      <c r="C14" s="45"/>
      <c r="D14" s="45"/>
      <c r="E14" s="45"/>
      <c r="F14" s="46"/>
    </row>
    <row r="15" spans="1:6">
      <c r="A15" s="2"/>
      <c r="B15" s="33" t="s">
        <v>12</v>
      </c>
      <c r="C15" s="35"/>
      <c r="D15" s="33" t="s">
        <v>13</v>
      </c>
      <c r="E15" s="34"/>
      <c r="F15" s="35"/>
    </row>
    <row r="16" spans="1:6">
      <c r="A16" s="5" t="s">
        <v>14</v>
      </c>
      <c r="B16" s="36" t="s">
        <v>83</v>
      </c>
      <c r="C16" s="37"/>
      <c r="D16" s="36" t="s">
        <v>83</v>
      </c>
      <c r="E16" s="38"/>
      <c r="F16" s="37"/>
    </row>
    <row r="17" spans="1:6">
      <c r="A17" s="5" t="s">
        <v>72</v>
      </c>
      <c r="B17" s="36" t="s">
        <v>84</v>
      </c>
      <c r="C17" s="37"/>
      <c r="D17" s="36" t="s">
        <v>84</v>
      </c>
      <c r="E17" s="38"/>
      <c r="F17" s="37"/>
    </row>
    <row r="18" spans="1:6">
      <c r="A18" s="5" t="s">
        <v>15</v>
      </c>
      <c r="B18" s="36" t="s">
        <v>85</v>
      </c>
      <c r="C18" s="37"/>
      <c r="D18" s="36" t="s">
        <v>85</v>
      </c>
      <c r="E18" s="38"/>
      <c r="F18" s="37"/>
    </row>
    <row r="19" spans="1:6">
      <c r="A19" s="5" t="s">
        <v>16</v>
      </c>
      <c r="B19" s="49">
        <v>567141153</v>
      </c>
      <c r="C19" s="37"/>
      <c r="D19" s="49">
        <v>567141153</v>
      </c>
      <c r="E19" s="38"/>
      <c r="F19" s="37"/>
    </row>
    <row r="20" spans="1:6">
      <c r="A20" s="5" t="s">
        <v>17</v>
      </c>
      <c r="B20" s="87" t="s">
        <v>86</v>
      </c>
      <c r="C20" s="37"/>
      <c r="D20" s="87" t="s">
        <v>86</v>
      </c>
      <c r="E20" s="38"/>
      <c r="F20" s="37"/>
    </row>
    <row r="21" spans="1:6">
      <c r="A21" s="39"/>
      <c r="B21" s="40"/>
      <c r="C21" s="40"/>
      <c r="D21" s="40"/>
      <c r="E21" s="40"/>
      <c r="F21" s="41"/>
    </row>
    <row r="22" spans="1:6" ht="15" customHeight="1">
      <c r="A22" s="44" t="s">
        <v>18</v>
      </c>
      <c r="B22" s="45"/>
      <c r="C22" s="45"/>
      <c r="D22" s="45"/>
      <c r="E22" s="45"/>
      <c r="F22" s="46"/>
    </row>
    <row r="23" spans="1:6" ht="29.25" customHeight="1">
      <c r="A23" s="5" t="s">
        <v>68</v>
      </c>
      <c r="B23" s="52" t="s">
        <v>71</v>
      </c>
      <c r="C23" s="53"/>
      <c r="D23" s="53"/>
      <c r="E23" s="53"/>
      <c r="F23" s="54"/>
    </row>
    <row r="24" spans="1:6" ht="15" customHeight="1">
      <c r="A24" s="85">
        <v>1</v>
      </c>
      <c r="B24" s="78" t="s">
        <v>96</v>
      </c>
      <c r="C24" s="79"/>
      <c r="D24" s="79"/>
      <c r="E24" s="79"/>
      <c r="F24" s="80"/>
    </row>
    <row r="25" spans="1:6" ht="336.95" customHeight="1">
      <c r="A25" s="86"/>
      <c r="B25" s="88" t="s">
        <v>126</v>
      </c>
      <c r="C25" s="76"/>
      <c r="D25" s="76"/>
      <c r="E25" s="76"/>
      <c r="F25" s="77"/>
    </row>
    <row r="26" spans="1:6" ht="29.1" customHeight="1">
      <c r="A26" s="73">
        <v>2</v>
      </c>
      <c r="B26" s="78" t="s">
        <v>97</v>
      </c>
      <c r="C26" s="79"/>
      <c r="D26" s="79"/>
      <c r="E26" s="79"/>
      <c r="F26" s="80"/>
    </row>
    <row r="27" spans="1:6" ht="79.5" customHeight="1">
      <c r="A27" s="74"/>
      <c r="B27" s="75" t="s">
        <v>133</v>
      </c>
      <c r="C27" s="76"/>
      <c r="D27" s="76"/>
      <c r="E27" s="76"/>
      <c r="F27" s="77"/>
    </row>
    <row r="28" spans="1:6" ht="36" customHeight="1">
      <c r="A28" s="73">
        <v>3</v>
      </c>
      <c r="B28" s="78" t="s">
        <v>98</v>
      </c>
      <c r="C28" s="79"/>
      <c r="D28" s="79"/>
      <c r="E28" s="79"/>
      <c r="F28" s="80"/>
    </row>
    <row r="29" spans="1:6" ht="197.1" customHeight="1">
      <c r="A29" s="74"/>
      <c r="B29" s="88" t="s">
        <v>131</v>
      </c>
      <c r="C29" s="76"/>
      <c r="D29" s="76"/>
      <c r="E29" s="76"/>
      <c r="F29" s="77"/>
    </row>
    <row r="30" spans="1:6" ht="20.45" customHeight="1">
      <c r="A30" s="73">
        <v>4</v>
      </c>
      <c r="B30" s="78" t="s">
        <v>99</v>
      </c>
      <c r="C30" s="79"/>
      <c r="D30" s="79"/>
      <c r="E30" s="79"/>
      <c r="F30" s="80"/>
    </row>
    <row r="31" spans="1:6" ht="104.1" customHeight="1">
      <c r="A31" s="74"/>
      <c r="B31" s="75" t="s">
        <v>130</v>
      </c>
      <c r="C31" s="76"/>
      <c r="D31" s="76"/>
      <c r="E31" s="76"/>
      <c r="F31" s="77"/>
    </row>
    <row r="32" spans="1:6" ht="14.45" customHeight="1">
      <c r="A32" s="73">
        <v>5</v>
      </c>
      <c r="B32" s="78" t="s">
        <v>100</v>
      </c>
      <c r="C32" s="79"/>
      <c r="D32" s="79"/>
      <c r="E32" s="79"/>
      <c r="F32" s="80"/>
    </row>
    <row r="33" spans="1:9" ht="113.45" customHeight="1">
      <c r="A33" s="74"/>
      <c r="B33" s="81" t="s">
        <v>129</v>
      </c>
      <c r="C33" s="82"/>
      <c r="D33" s="82"/>
      <c r="E33" s="82"/>
      <c r="F33" s="83"/>
    </row>
    <row r="34" spans="1:9" ht="35.1" customHeight="1">
      <c r="A34" s="73">
        <v>6</v>
      </c>
      <c r="B34" s="78" t="s">
        <v>101</v>
      </c>
      <c r="C34" s="79"/>
      <c r="D34" s="79"/>
      <c r="E34" s="79"/>
      <c r="F34" s="80"/>
    </row>
    <row r="35" spans="1:9" ht="52.5" customHeight="1">
      <c r="A35" s="74"/>
      <c r="B35" s="75" t="s">
        <v>127</v>
      </c>
      <c r="C35" s="76"/>
      <c r="D35" s="76"/>
      <c r="E35" s="76"/>
      <c r="F35" s="77"/>
    </row>
    <row r="36" spans="1:9" ht="36.950000000000003" customHeight="1">
      <c r="A36" s="73">
        <v>7</v>
      </c>
      <c r="B36" s="78" t="s">
        <v>102</v>
      </c>
      <c r="C36" s="79"/>
      <c r="D36" s="79"/>
      <c r="E36" s="79"/>
      <c r="F36" s="80"/>
    </row>
    <row r="37" spans="1:9" ht="150.94999999999999" customHeight="1">
      <c r="A37" s="74"/>
      <c r="B37" s="75" t="s">
        <v>128</v>
      </c>
      <c r="C37" s="76"/>
      <c r="D37" s="76"/>
      <c r="E37" s="76"/>
      <c r="F37" s="77"/>
    </row>
    <row r="38" spans="1:9" ht="14.45" customHeight="1">
      <c r="A38" s="32"/>
      <c r="B38" s="84"/>
      <c r="C38" s="84"/>
      <c r="D38" s="84"/>
      <c r="E38" s="84"/>
      <c r="F38" s="84"/>
    </row>
    <row r="39" spans="1:9" ht="26.1" customHeight="1">
      <c r="A39" s="5" t="s">
        <v>69</v>
      </c>
      <c r="B39" s="52" t="s">
        <v>70</v>
      </c>
      <c r="C39" s="53"/>
      <c r="D39" s="53"/>
      <c r="E39" s="53"/>
      <c r="F39" s="54"/>
      <c r="I39" s="1"/>
    </row>
    <row r="40" spans="1:9" ht="27.6" customHeight="1">
      <c r="A40" s="85">
        <v>1</v>
      </c>
      <c r="B40" s="78" t="s">
        <v>103</v>
      </c>
      <c r="C40" s="79"/>
      <c r="D40" s="79"/>
      <c r="E40" s="79"/>
      <c r="F40" s="80"/>
    </row>
    <row r="41" spans="1:9" ht="93" customHeight="1">
      <c r="A41" s="86"/>
      <c r="B41" s="75" t="s">
        <v>134</v>
      </c>
      <c r="C41" s="76"/>
      <c r="D41" s="76"/>
      <c r="E41" s="76"/>
      <c r="F41" s="77"/>
    </row>
    <row r="42" spans="1:9" ht="15" customHeight="1">
      <c r="A42" s="73">
        <v>2</v>
      </c>
      <c r="B42" s="78" t="s">
        <v>104</v>
      </c>
      <c r="C42" s="79"/>
      <c r="D42" s="79"/>
      <c r="E42" s="79"/>
      <c r="F42" s="80"/>
    </row>
    <row r="43" spans="1:9" ht="43.5" customHeight="1">
      <c r="A43" s="74"/>
      <c r="B43" s="75" t="s">
        <v>117</v>
      </c>
      <c r="C43" s="76"/>
      <c r="D43" s="76"/>
      <c r="E43" s="76"/>
      <c r="F43" s="77"/>
    </row>
    <row r="44" spans="1:9" ht="32.450000000000003" customHeight="1">
      <c r="A44" s="73">
        <v>3</v>
      </c>
      <c r="B44" s="78" t="s">
        <v>105</v>
      </c>
      <c r="C44" s="79"/>
      <c r="D44" s="79"/>
      <c r="E44" s="79"/>
      <c r="F44" s="80"/>
    </row>
    <row r="45" spans="1:9" ht="81.95" customHeight="1">
      <c r="A45" s="74"/>
      <c r="B45" s="75" t="s">
        <v>118</v>
      </c>
      <c r="C45" s="76"/>
      <c r="D45" s="76"/>
      <c r="E45" s="76"/>
      <c r="F45" s="77"/>
    </row>
    <row r="46" spans="1:9" ht="35.1" customHeight="1">
      <c r="A46" s="73">
        <v>4</v>
      </c>
      <c r="B46" s="78" t="s">
        <v>106</v>
      </c>
      <c r="C46" s="79"/>
      <c r="D46" s="79"/>
      <c r="E46" s="79"/>
      <c r="F46" s="80"/>
    </row>
    <row r="47" spans="1:9" ht="194.45" customHeight="1">
      <c r="A47" s="74"/>
      <c r="B47" s="75" t="s">
        <v>116</v>
      </c>
      <c r="C47" s="76"/>
      <c r="D47" s="76"/>
      <c r="E47" s="76"/>
      <c r="F47" s="77"/>
    </row>
    <row r="48" spans="1:9" ht="35.450000000000003" customHeight="1">
      <c r="A48" s="73">
        <v>5</v>
      </c>
      <c r="B48" s="78" t="s">
        <v>107</v>
      </c>
      <c r="C48" s="79"/>
      <c r="D48" s="79"/>
      <c r="E48" s="79"/>
      <c r="F48" s="80"/>
    </row>
    <row r="49" spans="1:6" ht="201.6" customHeight="1">
      <c r="A49" s="74"/>
      <c r="B49" s="81" t="s">
        <v>119</v>
      </c>
      <c r="C49" s="82"/>
      <c r="D49" s="82"/>
      <c r="E49" s="82"/>
      <c r="F49" s="83"/>
    </row>
    <row r="50" spans="1:6" ht="28.5" customHeight="1">
      <c r="A50" s="73">
        <v>6</v>
      </c>
      <c r="B50" s="78" t="s">
        <v>108</v>
      </c>
      <c r="C50" s="79"/>
      <c r="D50" s="79"/>
      <c r="E50" s="79"/>
      <c r="F50" s="80"/>
    </row>
    <row r="51" spans="1:6" ht="54.6" customHeight="1">
      <c r="A51" s="74"/>
      <c r="B51" s="75" t="s">
        <v>120</v>
      </c>
      <c r="C51" s="76"/>
      <c r="D51" s="76"/>
      <c r="E51" s="76"/>
      <c r="F51" s="77"/>
    </row>
    <row r="52" spans="1:6" ht="20.45" customHeight="1">
      <c r="A52" s="73">
        <v>7</v>
      </c>
      <c r="B52" s="78" t="s">
        <v>109</v>
      </c>
      <c r="C52" s="79"/>
      <c r="D52" s="79"/>
      <c r="E52" s="79"/>
      <c r="F52" s="80"/>
    </row>
    <row r="53" spans="1:6" ht="160.5" customHeight="1">
      <c r="A53" s="74"/>
      <c r="B53" s="75" t="s">
        <v>121</v>
      </c>
      <c r="C53" s="76"/>
      <c r="D53" s="76"/>
      <c r="E53" s="76"/>
      <c r="F53" s="77"/>
    </row>
    <row r="54" spans="1:6" ht="21.6" customHeight="1">
      <c r="A54" s="73">
        <v>8</v>
      </c>
      <c r="B54" s="78" t="s">
        <v>110</v>
      </c>
      <c r="C54" s="79"/>
      <c r="D54" s="79"/>
      <c r="E54" s="79"/>
      <c r="F54" s="80"/>
    </row>
    <row r="55" spans="1:6" ht="71.45" customHeight="1">
      <c r="A55" s="74"/>
      <c r="B55" s="75" t="s">
        <v>122</v>
      </c>
      <c r="C55" s="76"/>
      <c r="D55" s="76"/>
      <c r="E55" s="76"/>
      <c r="F55" s="77"/>
    </row>
    <row r="56" spans="1:6" ht="14.45" customHeight="1">
      <c r="A56" s="73">
        <v>9</v>
      </c>
      <c r="B56" s="78" t="s">
        <v>111</v>
      </c>
      <c r="C56" s="79"/>
      <c r="D56" s="79"/>
      <c r="E56" s="79"/>
      <c r="F56" s="80"/>
    </row>
    <row r="57" spans="1:6" ht="65.099999999999994" customHeight="1">
      <c r="A57" s="74"/>
      <c r="B57" s="75" t="s">
        <v>132</v>
      </c>
      <c r="C57" s="76"/>
      <c r="D57" s="76"/>
      <c r="E57" s="76"/>
      <c r="F57" s="77"/>
    </row>
    <row r="58" spans="1:6" ht="19.5" customHeight="1">
      <c r="A58" s="73">
        <v>10</v>
      </c>
      <c r="B58" s="78" t="s">
        <v>112</v>
      </c>
      <c r="C58" s="79"/>
      <c r="D58" s="79"/>
      <c r="E58" s="79"/>
      <c r="F58" s="80"/>
    </row>
    <row r="59" spans="1:6" ht="146.1" customHeight="1">
      <c r="A59" s="74"/>
      <c r="B59" s="81" t="s">
        <v>123</v>
      </c>
      <c r="C59" s="82"/>
      <c r="D59" s="82"/>
      <c r="E59" s="82"/>
      <c r="F59" s="83"/>
    </row>
    <row r="60" spans="1:6" ht="29.1" customHeight="1">
      <c r="A60" s="73">
        <v>11</v>
      </c>
      <c r="B60" s="78" t="s">
        <v>113</v>
      </c>
      <c r="C60" s="79"/>
      <c r="D60" s="79"/>
      <c r="E60" s="79"/>
      <c r="F60" s="80"/>
    </row>
    <row r="61" spans="1:6" ht="185.1" customHeight="1">
      <c r="A61" s="74"/>
      <c r="B61" s="75" t="s">
        <v>124</v>
      </c>
      <c r="C61" s="76"/>
      <c r="D61" s="76"/>
      <c r="E61" s="76"/>
      <c r="F61" s="77"/>
    </row>
    <row r="62" spans="1:6" ht="21.95" customHeight="1">
      <c r="A62" s="73">
        <v>12</v>
      </c>
      <c r="B62" s="78" t="s">
        <v>114</v>
      </c>
      <c r="C62" s="79"/>
      <c r="D62" s="79"/>
      <c r="E62" s="79"/>
      <c r="F62" s="80"/>
    </row>
    <row r="63" spans="1:6" ht="48.95" customHeight="1">
      <c r="A63" s="74"/>
      <c r="B63" s="75" t="s">
        <v>125</v>
      </c>
      <c r="C63" s="76"/>
      <c r="D63" s="76"/>
      <c r="E63" s="76"/>
      <c r="F63" s="77"/>
    </row>
    <row r="64" spans="1:6">
      <c r="A64" s="39"/>
      <c r="B64" s="40"/>
      <c r="C64" s="40"/>
      <c r="D64" s="40"/>
      <c r="E64" s="40"/>
      <c r="F64" s="41"/>
    </row>
    <row r="65" spans="1:10" ht="33.75" customHeight="1">
      <c r="A65" s="5" t="s">
        <v>19</v>
      </c>
      <c r="B65" s="33" t="s">
        <v>20</v>
      </c>
      <c r="C65" s="34"/>
      <c r="D65" s="34"/>
      <c r="E65" s="34"/>
      <c r="F65" s="35"/>
    </row>
    <row r="66" spans="1:10" ht="45" customHeight="1">
      <c r="A66" s="5" t="s">
        <v>66</v>
      </c>
      <c r="B66" s="33" t="s">
        <v>21</v>
      </c>
      <c r="C66" s="35"/>
      <c r="D66" s="33" t="s">
        <v>22</v>
      </c>
      <c r="E66" s="34"/>
      <c r="F66" s="35"/>
      <c r="J66" s="8"/>
    </row>
    <row r="67" spans="1:10" ht="25.5" customHeight="1">
      <c r="A67" s="10" t="s">
        <v>60</v>
      </c>
      <c r="B67" s="89" t="s">
        <v>88</v>
      </c>
      <c r="C67" s="90"/>
      <c r="D67" s="89" t="s">
        <v>87</v>
      </c>
      <c r="E67" s="91"/>
      <c r="F67" s="90"/>
    </row>
    <row r="68" spans="1:10">
      <c r="A68" s="39"/>
      <c r="B68" s="40"/>
      <c r="C68" s="40"/>
      <c r="D68" s="40"/>
      <c r="E68" s="40"/>
      <c r="F68" s="41"/>
    </row>
    <row r="69" spans="1:10" ht="46.5" customHeight="1">
      <c r="A69" s="5" t="s">
        <v>23</v>
      </c>
      <c r="B69" s="33" t="s">
        <v>24</v>
      </c>
      <c r="C69" s="34"/>
      <c r="D69" s="34"/>
      <c r="E69" s="34"/>
      <c r="F69" s="35"/>
    </row>
    <row r="70" spans="1:10" ht="33.75" customHeight="1">
      <c r="A70" s="2"/>
      <c r="B70" s="10" t="s">
        <v>25</v>
      </c>
      <c r="C70" s="33" t="s">
        <v>26</v>
      </c>
      <c r="D70" s="35"/>
      <c r="E70" s="33" t="s">
        <v>27</v>
      </c>
      <c r="F70" s="35"/>
    </row>
    <row r="71" spans="1:10">
      <c r="A71" s="4"/>
      <c r="B71" s="9">
        <v>2021</v>
      </c>
      <c r="C71" s="36">
        <v>800</v>
      </c>
      <c r="D71" s="37"/>
      <c r="E71" s="36"/>
      <c r="F71" s="37"/>
    </row>
    <row r="72" spans="1:10" ht="25.5" customHeight="1">
      <c r="A72" s="4"/>
      <c r="B72" s="9">
        <v>2022</v>
      </c>
      <c r="C72" s="92">
        <v>450</v>
      </c>
      <c r="D72" s="93"/>
      <c r="E72" s="36" t="s">
        <v>95</v>
      </c>
      <c r="F72" s="37"/>
    </row>
    <row r="73" spans="1:10">
      <c r="A73" s="39"/>
      <c r="B73" s="40"/>
      <c r="C73" s="40"/>
      <c r="D73" s="40"/>
      <c r="E73" s="40"/>
      <c r="F73" s="41"/>
    </row>
    <row r="74" spans="1:10" ht="15" customHeight="1">
      <c r="A74" s="55" t="s">
        <v>76</v>
      </c>
      <c r="B74" s="56"/>
      <c r="C74" s="56"/>
      <c r="D74" s="56"/>
      <c r="E74" s="56"/>
      <c r="F74" s="57"/>
    </row>
    <row r="75" spans="1:10" ht="38.25">
      <c r="A75" s="3"/>
      <c r="B75" s="3"/>
      <c r="C75" s="10" t="s">
        <v>28</v>
      </c>
      <c r="D75" s="10" t="s">
        <v>29</v>
      </c>
      <c r="E75" s="22" t="s">
        <v>65</v>
      </c>
      <c r="F75" s="19" t="s">
        <v>67</v>
      </c>
    </row>
    <row r="76" spans="1:10" ht="31.5">
      <c r="A76" s="13" t="s">
        <v>60</v>
      </c>
      <c r="B76" s="6" t="s">
        <v>30</v>
      </c>
      <c r="C76" s="17">
        <f>SUM(C77:C79)</f>
        <v>0</v>
      </c>
      <c r="D76" s="17">
        <f>SUM(D77:D79)</f>
        <v>0</v>
      </c>
      <c r="E76" s="17">
        <f>D76-C76</f>
        <v>0</v>
      </c>
      <c r="F76" s="23">
        <f>IFERROR((D76-C76)/ABS(C76),0)</f>
        <v>0</v>
      </c>
    </row>
    <row r="77" spans="1:10" ht="25.5">
      <c r="A77" s="11" t="s">
        <v>34</v>
      </c>
      <c r="B77" s="4" t="s">
        <v>31</v>
      </c>
      <c r="C77" s="16">
        <v>0</v>
      </c>
      <c r="D77" s="16">
        <v>0</v>
      </c>
      <c r="E77" s="17">
        <f t="shared" ref="E77:E79" si="0">D77-C77</f>
        <v>0</v>
      </c>
      <c r="F77" s="23">
        <f t="shared" ref="F77:F78" si="1">IFERROR((D77-C77)/ABS(C77),0)</f>
        <v>0</v>
      </c>
    </row>
    <row r="78" spans="1:10" ht="25.5">
      <c r="A78" s="11" t="s">
        <v>35</v>
      </c>
      <c r="B78" s="4" t="s">
        <v>32</v>
      </c>
      <c r="C78" s="16">
        <v>0</v>
      </c>
      <c r="D78" s="16">
        <v>0</v>
      </c>
      <c r="E78" s="17">
        <f t="shared" si="0"/>
        <v>0</v>
      </c>
      <c r="F78" s="23">
        <f t="shared" si="1"/>
        <v>0</v>
      </c>
    </row>
    <row r="79" spans="1:10">
      <c r="A79" s="11" t="s">
        <v>36</v>
      </c>
      <c r="B79" s="4" t="s">
        <v>33</v>
      </c>
      <c r="C79" s="16">
        <v>0</v>
      </c>
      <c r="D79" s="16">
        <v>0</v>
      </c>
      <c r="E79" s="17">
        <f t="shared" si="0"/>
        <v>0</v>
      </c>
      <c r="F79" s="23">
        <f>IFERROR((D79-C79)/ABS(C79),0)</f>
        <v>0</v>
      </c>
    </row>
    <row r="80" spans="1:10">
      <c r="A80" s="39"/>
      <c r="B80" s="40"/>
      <c r="C80" s="40"/>
      <c r="D80" s="40"/>
      <c r="E80" s="40"/>
      <c r="F80" s="41"/>
    </row>
    <row r="81" spans="1:6" ht="31.5">
      <c r="A81" s="13" t="s">
        <v>40</v>
      </c>
      <c r="B81" s="6" t="s">
        <v>41</v>
      </c>
      <c r="C81" s="17">
        <f>SUM(C83:C90)</f>
        <v>800</v>
      </c>
      <c r="D81" s="17">
        <f>SUM(D83:D90)</f>
        <v>800</v>
      </c>
      <c r="E81" s="17">
        <f>D81-C81</f>
        <v>0</v>
      </c>
      <c r="F81" s="23">
        <f>IFERROR((D81-C81)/ABS(C81),0)</f>
        <v>0</v>
      </c>
    </row>
    <row r="82" spans="1:6" ht="15.75">
      <c r="A82" s="12"/>
      <c r="B82" s="25" t="s">
        <v>42</v>
      </c>
      <c r="C82" s="26"/>
      <c r="D82" s="26"/>
      <c r="E82" s="26"/>
      <c r="F82" s="27"/>
    </row>
    <row r="83" spans="1:6">
      <c r="A83" s="11" t="s">
        <v>43</v>
      </c>
      <c r="B83" s="4" t="s">
        <v>37</v>
      </c>
      <c r="C83" s="16">
        <v>156</v>
      </c>
      <c r="D83" s="28">
        <v>188</v>
      </c>
      <c r="E83" s="17">
        <f>SUM(D83-C83)</f>
        <v>32</v>
      </c>
      <c r="F83" s="23">
        <f>E83/C$92</f>
        <v>0.04</v>
      </c>
    </row>
    <row r="84" spans="1:6" ht="102">
      <c r="A84" s="11" t="s">
        <v>44</v>
      </c>
      <c r="B84" s="4" t="s">
        <v>38</v>
      </c>
      <c r="C84" s="16">
        <v>47</v>
      </c>
      <c r="D84" s="16">
        <v>15</v>
      </c>
      <c r="E84" s="17">
        <f t="shared" ref="E84:E85" si="2">SUM(D84-C84)</f>
        <v>-32</v>
      </c>
      <c r="F84" s="23">
        <f>E84/C$92</f>
        <v>-0.04</v>
      </c>
    </row>
    <row r="85" spans="1:6" ht="63.75">
      <c r="A85" s="11" t="s">
        <v>45</v>
      </c>
      <c r="B85" s="4" t="s">
        <v>39</v>
      </c>
      <c r="C85" s="16">
        <v>71</v>
      </c>
      <c r="D85" s="16">
        <v>68</v>
      </c>
      <c r="E85" s="17">
        <f t="shared" si="2"/>
        <v>-3</v>
      </c>
      <c r="F85" s="23">
        <f>E85/C$92</f>
        <v>-3.7499999999999999E-3</v>
      </c>
    </row>
    <row r="86" spans="1:6" ht="15.75">
      <c r="A86" s="2"/>
      <c r="B86" s="25" t="s">
        <v>46</v>
      </c>
      <c r="C86" s="26"/>
      <c r="D86" s="26"/>
      <c r="E86" s="26"/>
      <c r="F86" s="27"/>
    </row>
    <row r="87" spans="1:6" ht="25.5">
      <c r="A87" s="11" t="s">
        <v>51</v>
      </c>
      <c r="B87" s="4" t="s">
        <v>47</v>
      </c>
      <c r="C87" s="16">
        <v>190</v>
      </c>
      <c r="D87" s="16">
        <v>213</v>
      </c>
      <c r="E87" s="17">
        <f>SUM(D87-C87)</f>
        <v>23</v>
      </c>
      <c r="F87" s="23">
        <f>E87/C$92</f>
        <v>2.8750000000000001E-2</v>
      </c>
    </row>
    <row r="88" spans="1:6">
      <c r="A88" s="11" t="s">
        <v>52</v>
      </c>
      <c r="B88" s="4" t="s">
        <v>48</v>
      </c>
      <c r="C88" s="16">
        <v>301</v>
      </c>
      <c r="D88" s="16">
        <v>284</v>
      </c>
      <c r="E88" s="17">
        <f t="shared" ref="E88:E90" si="3">SUM(D88-C88)</f>
        <v>-17</v>
      </c>
      <c r="F88" s="23">
        <f t="shared" ref="F88:F90" si="4">E88/C$92</f>
        <v>-2.1250000000000002E-2</v>
      </c>
    </row>
    <row r="89" spans="1:6">
      <c r="A89" s="11" t="s">
        <v>53</v>
      </c>
      <c r="B89" s="4" t="s">
        <v>49</v>
      </c>
      <c r="C89" s="16">
        <v>10</v>
      </c>
      <c r="D89" s="16">
        <v>10</v>
      </c>
      <c r="E89" s="17">
        <f t="shared" si="3"/>
        <v>0</v>
      </c>
      <c r="F89" s="23">
        <f t="shared" si="4"/>
        <v>0</v>
      </c>
    </row>
    <row r="90" spans="1:6">
      <c r="A90" s="11" t="s">
        <v>54</v>
      </c>
      <c r="B90" s="4" t="s">
        <v>50</v>
      </c>
      <c r="C90" s="16">
        <v>25</v>
      </c>
      <c r="D90" s="16">
        <v>22</v>
      </c>
      <c r="E90" s="17">
        <f t="shared" si="3"/>
        <v>-3</v>
      </c>
      <c r="F90" s="23">
        <f t="shared" si="4"/>
        <v>-3.7499999999999999E-3</v>
      </c>
    </row>
    <row r="91" spans="1:6">
      <c r="A91" s="39"/>
      <c r="B91" s="40"/>
      <c r="C91" s="40"/>
      <c r="D91" s="40"/>
      <c r="E91" s="40"/>
      <c r="F91" s="41"/>
    </row>
    <row r="92" spans="1:6" ht="31.5">
      <c r="A92" s="14" t="s">
        <v>55</v>
      </c>
      <c r="B92" s="6" t="s">
        <v>56</v>
      </c>
      <c r="C92" s="17">
        <f>SUM(C81,C76)</f>
        <v>800</v>
      </c>
      <c r="D92" s="17">
        <f>SUM(D81,D76,)</f>
        <v>800</v>
      </c>
      <c r="E92" s="17">
        <f>D92-C92</f>
        <v>0</v>
      </c>
      <c r="F92" s="23">
        <f t="shared" ref="F84:F92" si="5">IFERROR((D92-C92)/ABS(C92),0)</f>
        <v>0</v>
      </c>
    </row>
    <row r="93" spans="1:6">
      <c r="A93" s="39"/>
      <c r="B93" s="40"/>
      <c r="C93" s="40"/>
      <c r="D93" s="40"/>
      <c r="E93" s="40"/>
      <c r="F93" s="41"/>
    </row>
    <row r="94" spans="1:6" ht="15" customHeight="1">
      <c r="A94" s="55" t="s">
        <v>57</v>
      </c>
      <c r="B94" s="56"/>
      <c r="C94" s="56"/>
      <c r="D94" s="56"/>
      <c r="E94" s="56"/>
      <c r="F94" s="57"/>
    </row>
    <row r="95" spans="1:6" ht="25.5">
      <c r="A95" s="10" t="s">
        <v>62</v>
      </c>
      <c r="B95" s="33" t="s">
        <v>58</v>
      </c>
      <c r="C95" s="34"/>
      <c r="D95" s="35"/>
      <c r="E95" s="33" t="s">
        <v>59</v>
      </c>
      <c r="F95" s="35"/>
    </row>
    <row r="96" spans="1:6" ht="92.1" customHeight="1">
      <c r="A96" s="11" t="s">
        <v>43</v>
      </c>
      <c r="B96" s="94" t="s">
        <v>94</v>
      </c>
      <c r="C96" s="94"/>
      <c r="D96" s="94"/>
      <c r="E96" s="49">
        <v>188</v>
      </c>
      <c r="F96" s="50"/>
    </row>
    <row r="97" spans="1:6" ht="32.1" customHeight="1">
      <c r="A97" s="11" t="s">
        <v>44</v>
      </c>
      <c r="B97" s="95" t="s">
        <v>93</v>
      </c>
      <c r="C97" s="96"/>
      <c r="D97" s="97"/>
      <c r="E97" s="49">
        <v>15</v>
      </c>
      <c r="F97" s="50"/>
    </row>
    <row r="98" spans="1:6" ht="37.5" customHeight="1">
      <c r="A98" s="11" t="s">
        <v>45</v>
      </c>
      <c r="B98" s="95" t="s">
        <v>89</v>
      </c>
      <c r="C98" s="96"/>
      <c r="D98" s="97"/>
      <c r="E98" s="49">
        <v>68</v>
      </c>
      <c r="F98" s="50"/>
    </row>
    <row r="99" spans="1:6" ht="147.6" customHeight="1">
      <c r="A99" s="11" t="s">
        <v>51</v>
      </c>
      <c r="B99" s="95" t="s">
        <v>90</v>
      </c>
      <c r="C99" s="96"/>
      <c r="D99" s="97"/>
      <c r="E99" s="49">
        <v>213</v>
      </c>
      <c r="F99" s="50"/>
    </row>
    <row r="100" spans="1:6" ht="141" customHeight="1">
      <c r="A100" s="11" t="s">
        <v>52</v>
      </c>
      <c r="B100" s="94" t="s">
        <v>92</v>
      </c>
      <c r="C100" s="94"/>
      <c r="D100" s="94"/>
      <c r="E100" s="49">
        <v>284</v>
      </c>
      <c r="F100" s="50"/>
    </row>
    <row r="101" spans="1:6" ht="56.1" customHeight="1">
      <c r="A101" s="11" t="s">
        <v>53</v>
      </c>
      <c r="B101" s="95" t="s">
        <v>115</v>
      </c>
      <c r="C101" s="96"/>
      <c r="D101" s="97"/>
      <c r="E101" s="49">
        <v>10</v>
      </c>
      <c r="F101" s="50"/>
    </row>
    <row r="102" spans="1:6" ht="75" customHeight="1">
      <c r="A102" s="11" t="s">
        <v>54</v>
      </c>
      <c r="B102" s="94" t="s">
        <v>91</v>
      </c>
      <c r="C102" s="94"/>
      <c r="D102" s="94"/>
      <c r="E102" s="49">
        <v>22</v>
      </c>
      <c r="F102" s="50"/>
    </row>
    <row r="103" spans="1:6">
      <c r="A103" s="30"/>
      <c r="B103" s="48"/>
      <c r="C103" s="48"/>
      <c r="D103" s="48"/>
      <c r="E103" s="49"/>
      <c r="F103" s="50"/>
    </row>
    <row r="104" spans="1:6">
      <c r="A104" s="30"/>
      <c r="B104" s="48"/>
      <c r="C104" s="48"/>
      <c r="D104" s="48"/>
      <c r="E104" s="49"/>
      <c r="F104" s="50"/>
    </row>
    <row r="105" spans="1:6">
      <c r="A105" s="21"/>
      <c r="B105" s="21"/>
      <c r="C105" s="21"/>
      <c r="D105" s="21"/>
      <c r="E105" s="21"/>
      <c r="F105" s="21"/>
    </row>
    <row r="106" spans="1:6">
      <c r="A106" s="47" t="s">
        <v>73</v>
      </c>
      <c r="B106" s="47"/>
      <c r="C106" s="47"/>
      <c r="D106" s="47"/>
      <c r="E106" s="47"/>
      <c r="F106" s="47"/>
    </row>
    <row r="107" spans="1:6">
      <c r="A107" s="47" t="s">
        <v>64</v>
      </c>
      <c r="B107" s="47"/>
      <c r="C107" s="47"/>
      <c r="D107" s="47"/>
      <c r="E107" s="47"/>
      <c r="F107" s="47"/>
    </row>
    <row r="108" spans="1:6">
      <c r="A108" s="20"/>
      <c r="B108" s="20"/>
      <c r="C108" s="20"/>
      <c r="D108" s="20"/>
      <c r="E108" s="20"/>
      <c r="F108" s="20"/>
    </row>
  </sheetData>
  <mergeCells count="133">
    <mergeCell ref="A107:F107"/>
    <mergeCell ref="B99:D99"/>
    <mergeCell ref="E99:F99"/>
    <mergeCell ref="B100:D100"/>
    <mergeCell ref="E100:F100"/>
    <mergeCell ref="B102:D102"/>
    <mergeCell ref="E102:F102"/>
    <mergeCell ref="B103:D103"/>
    <mergeCell ref="E103:F103"/>
    <mergeCell ref="B104:D104"/>
    <mergeCell ref="E104:F104"/>
    <mergeCell ref="A106:F106"/>
    <mergeCell ref="B101:D101"/>
    <mergeCell ref="E101:F101"/>
    <mergeCell ref="A94:F94"/>
    <mergeCell ref="B95:D95"/>
    <mergeCell ref="E95:F95"/>
    <mergeCell ref="B96:D96"/>
    <mergeCell ref="E96:F96"/>
    <mergeCell ref="B97:D97"/>
    <mergeCell ref="E97:F97"/>
    <mergeCell ref="B98:D98"/>
    <mergeCell ref="E98:F98"/>
    <mergeCell ref="A74:F74"/>
    <mergeCell ref="C71:D71"/>
    <mergeCell ref="E71:F71"/>
    <mergeCell ref="C72:D72"/>
    <mergeCell ref="E72:F72"/>
    <mergeCell ref="A73:F73"/>
    <mergeCell ref="A80:F80"/>
    <mergeCell ref="A91:F91"/>
    <mergeCell ref="A93:F93"/>
    <mergeCell ref="C70:D70"/>
    <mergeCell ref="E70:F70"/>
    <mergeCell ref="A44:A45"/>
    <mergeCell ref="B44:F44"/>
    <mergeCell ref="B45:F45"/>
    <mergeCell ref="A46:A47"/>
    <mergeCell ref="B46:F46"/>
    <mergeCell ref="B47:F47"/>
    <mergeCell ref="A48:A49"/>
    <mergeCell ref="B48:F48"/>
    <mergeCell ref="B49:F49"/>
    <mergeCell ref="A50:A51"/>
    <mergeCell ref="B66:C66"/>
    <mergeCell ref="D66:F66"/>
    <mergeCell ref="B65:F65"/>
    <mergeCell ref="A54:A55"/>
    <mergeCell ref="B54:F54"/>
    <mergeCell ref="B55:F55"/>
    <mergeCell ref="A56:A57"/>
    <mergeCell ref="B56:F56"/>
    <mergeCell ref="B67:C67"/>
    <mergeCell ref="D67:F67"/>
    <mergeCell ref="A68:F68"/>
    <mergeCell ref="B69:F69"/>
    <mergeCell ref="B57:F57"/>
    <mergeCell ref="B63:F63"/>
    <mergeCell ref="A64:F64"/>
    <mergeCell ref="A60:A61"/>
    <mergeCell ref="B60:F60"/>
    <mergeCell ref="B61:F61"/>
    <mergeCell ref="A62:A63"/>
    <mergeCell ref="B62:F62"/>
    <mergeCell ref="A58:A59"/>
    <mergeCell ref="B58:F58"/>
    <mergeCell ref="B59:F59"/>
    <mergeCell ref="B16:C16"/>
    <mergeCell ref="D16:F16"/>
    <mergeCell ref="B17:C17"/>
    <mergeCell ref="D17:F17"/>
    <mergeCell ref="B18:C18"/>
    <mergeCell ref="D18:F18"/>
    <mergeCell ref="B35:F35"/>
    <mergeCell ref="B19:C19"/>
    <mergeCell ref="D19:F19"/>
    <mergeCell ref="B20:C20"/>
    <mergeCell ref="D20:F20"/>
    <mergeCell ref="A21:F21"/>
    <mergeCell ref="A22:F22"/>
    <mergeCell ref="B23:F23"/>
    <mergeCell ref="B24:F24"/>
    <mergeCell ref="B25:F25"/>
    <mergeCell ref="B26:F26"/>
    <mergeCell ref="B27:F27"/>
    <mergeCell ref="A24:A25"/>
    <mergeCell ref="A26:A27"/>
    <mergeCell ref="A28:A29"/>
    <mergeCell ref="B28:F28"/>
    <mergeCell ref="B29:F29"/>
    <mergeCell ref="B30:F30"/>
    <mergeCell ref="C10:D10"/>
    <mergeCell ref="E10:F10"/>
    <mergeCell ref="C11:D11"/>
    <mergeCell ref="E11:F11"/>
    <mergeCell ref="C12:D12"/>
    <mergeCell ref="E12:F12"/>
    <mergeCell ref="A13:F13"/>
    <mergeCell ref="A14:F14"/>
    <mergeCell ref="B15:C15"/>
    <mergeCell ref="D15:F15"/>
    <mergeCell ref="A6:A8"/>
    <mergeCell ref="B6:F8"/>
    <mergeCell ref="B1:F1"/>
    <mergeCell ref="A2:F2"/>
    <mergeCell ref="A3:F3"/>
    <mergeCell ref="B4:F4"/>
    <mergeCell ref="B5:F5"/>
    <mergeCell ref="B9:C9"/>
    <mergeCell ref="D9:F9"/>
    <mergeCell ref="A30:A31"/>
    <mergeCell ref="B31:F31"/>
    <mergeCell ref="A32:A33"/>
    <mergeCell ref="B32:F32"/>
    <mergeCell ref="B33:F33"/>
    <mergeCell ref="B34:F34"/>
    <mergeCell ref="B51:F51"/>
    <mergeCell ref="A52:A53"/>
    <mergeCell ref="B53:F53"/>
    <mergeCell ref="B38:F38"/>
    <mergeCell ref="A40:A41"/>
    <mergeCell ref="A42:A43"/>
    <mergeCell ref="B42:F42"/>
    <mergeCell ref="B43:F43"/>
    <mergeCell ref="A34:A35"/>
    <mergeCell ref="A36:A37"/>
    <mergeCell ref="B37:F37"/>
    <mergeCell ref="B36:F36"/>
    <mergeCell ref="B39:F39"/>
    <mergeCell ref="B40:F40"/>
    <mergeCell ref="B41:F41"/>
    <mergeCell ref="B50:F50"/>
    <mergeCell ref="B52:F52"/>
  </mergeCells>
  <hyperlinks>
    <hyperlink ref="B20" r:id="rId1" xr:uid="{A08D7862-B52A-46E2-B35D-4FFC275616D4}"/>
    <hyperlink ref="D20" r:id="rId2" xr:uid="{21F70C0B-A367-4B80-ACCD-8D52D4C29B98}"/>
    <hyperlink ref="B55" r:id="rId3" xr:uid="{39549F64-5C15-4C3B-93B7-57A6ED8683FF}"/>
  </hyperlinks>
  <printOptions horizontalCentered="1"/>
  <pageMargins left="0.70866141732283472" right="0.70866141732283472" top="0.78740157480314965" bottom="0.78740157480314965" header="0.31496062992125984" footer="0.31496062992125984"/>
  <pageSetup paperSize="9" scale="79" orientation="portrait" r:id="rId4"/>
  <rowBreaks count="1" manualBreakCount="1">
    <brk id="7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AC6C446A9AEC4887B6240C14C150AE" ma:contentTypeVersion="9" ma:contentTypeDescription="Vytvoří nový dokument" ma:contentTypeScope="" ma:versionID="4286ef44d3f03ccbb89e89ad660ac8c0">
  <xsd:schema xmlns:xsd="http://www.w3.org/2001/XMLSchema" xmlns:xs="http://www.w3.org/2001/XMLSchema" xmlns:p="http://schemas.microsoft.com/office/2006/metadata/properties" xmlns:ns2="dd24b7f9-e3ee-43c2-949c-e36816f2a2d5" xmlns:ns3="f999670f-2a3f-4325-aa6f-19973f59f571" targetNamespace="http://schemas.microsoft.com/office/2006/metadata/properties" ma:root="true" ma:fieldsID="8b48ea7c426bf7507f6494838d9cee38" ns2:_="" ns3:_="">
    <xsd:import namespace="dd24b7f9-e3ee-43c2-949c-e36816f2a2d5"/>
    <xsd:import namespace="f999670f-2a3f-4325-aa6f-19973f59f5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4b7f9-e3ee-43c2-949c-e36816f2a2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9670f-2a3f-4325-aa6f-19973f59f571"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8C112B-8504-4372-93A1-E4D5394A6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4b7f9-e3ee-43c2-949c-e36816f2a2d5"/>
    <ds:schemaRef ds:uri="f999670f-2a3f-4325-aa6f-19973f59f5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FF6CC4-438F-4B79-BBAF-42F9CDA1520C}">
  <ds:schemaRefs>
    <ds:schemaRef ds:uri="http://purl.org/dc/terms/"/>
    <ds:schemaRef ds:uri="http://purl.org/dc/dcmitype/"/>
    <ds:schemaRef ds:uri="http://schemas.openxmlformats.org/package/2006/metadata/core-properties"/>
    <ds:schemaRef ds:uri="http://schemas.microsoft.com/office/2006/metadata/properties"/>
    <ds:schemaRef ds:uri="dd24b7f9-e3ee-43c2-949c-e36816f2a2d5"/>
    <ds:schemaRef ds:uri="http://www.w3.org/XML/1998/namespace"/>
    <ds:schemaRef ds:uri="http://schemas.microsoft.com/office/2006/documentManagement/types"/>
    <ds:schemaRef ds:uri="http://schemas.microsoft.com/office/infopath/2007/PartnerControls"/>
    <ds:schemaRef ds:uri="f999670f-2a3f-4325-aa6f-19973f59f571"/>
    <ds:schemaRef ds:uri="http://purl.org/dc/elements/1.1/"/>
  </ds:schemaRefs>
</ds:datastoreItem>
</file>

<file path=customXml/itemProps3.xml><?xml version="1.0" encoding="utf-8"?>
<ds:datastoreItem xmlns:ds="http://schemas.openxmlformats.org/officeDocument/2006/customXml" ds:itemID="{F372F897-1BDE-49E0-8EDD-10AF492CA3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Záv. zpráva kompletní CRP 2021</vt:lpstr>
      <vt:lpstr>Záv. zpráva dílčí CRP 2021</vt:lpstr>
      <vt:lpstr>'Záv. zpráva dílčí CRP 2021'!Oblast_tisku</vt:lpstr>
      <vt:lpstr>'Záv. zpráva kompletní CRP 2021'!Oblast_tisku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Johánek</dc:creator>
  <cp:lastModifiedBy>Ing. Pavlína Nová</cp:lastModifiedBy>
  <cp:lastPrinted>2020-06-17T13:52:13Z</cp:lastPrinted>
  <dcterms:created xsi:type="dcterms:W3CDTF">2019-03-22T14:48:01Z</dcterms:created>
  <dcterms:modified xsi:type="dcterms:W3CDTF">2022-02-17T16:27:09Z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0x01010015AC6C446A9AEC4887B6240C14C150AE</vt:lpwstr>
  </property>
</Properties>
</file>