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P:\dokumenty\ProjektoveCentrum\Projekty\CRP\2022\Marešová_OU\"/>
    </mc:Choice>
  </mc:AlternateContent>
  <xr:revisionPtr revIDLastSave="0" documentId="13_ncr:1_{D712B0C1-E962-4653-B9DC-A7A351EC9DD3}" xr6:coauthVersionLast="36" xr6:coauthVersionMax="36" xr10:uidLastSave="{00000000-0000-0000-0000-000000000000}"/>
  <bookViews>
    <workbookView xWindow="0" yWindow="0" windowWidth="38400" windowHeight="17625" xr2:uid="{6BD6021E-7F44-43CF-9AE1-73D774F872FA}"/>
  </bookViews>
  <sheets>
    <sheet name="Záv. zpráva dílčí CRP 2022" sheetId="1" r:id="rId1"/>
  </sheets>
  <definedNames>
    <definedName name="_xlnm.Print_Area" localSheetId="0">'Záv. zpráva dílčí CRP 2022'!$A$1:$F$116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4" i="1" l="1"/>
  <c r="E99" i="1" l="1"/>
  <c r="E98" i="1"/>
  <c r="E97" i="1"/>
  <c r="E96" i="1"/>
  <c r="E94" i="1"/>
  <c r="E93" i="1"/>
  <c r="E92" i="1"/>
  <c r="D90" i="1"/>
  <c r="C90" i="1"/>
  <c r="E88" i="1"/>
  <c r="E87" i="1"/>
  <c r="E86" i="1"/>
  <c r="D85" i="1"/>
  <c r="C85" i="1"/>
  <c r="E90" i="1" l="1"/>
  <c r="D101" i="1"/>
  <c r="E85" i="1"/>
  <c r="C101" i="1"/>
  <c r="E101" i="1" l="1"/>
  <c r="F101" i="1" s="1"/>
  <c r="F94" i="1"/>
  <c r="F88" i="1"/>
  <c r="F87" i="1"/>
  <c r="F90" i="1"/>
  <c r="F85" i="1"/>
  <c r="F86" i="1"/>
  <c r="F97" i="1"/>
  <c r="F98" i="1"/>
  <c r="F96" i="1"/>
  <c r="F99" i="1"/>
  <c r="F93" i="1"/>
  <c r="F92" i="1"/>
</calcChain>
</file>

<file path=xl/sharedStrings.xml><?xml version="1.0" encoding="utf-8"?>
<sst xmlns="http://schemas.openxmlformats.org/spreadsheetml/2006/main" count="156" uniqueCount="143">
  <si>
    <t>VŠ:</t>
  </si>
  <si>
    <t>Rozvojový projekt na rok 2022</t>
  </si>
  <si>
    <t>Formulář pro závěrečnou zprávu - dílčí část projektu</t>
  </si>
  <si>
    <t>Program:</t>
  </si>
  <si>
    <t>Tematické zaměření:</t>
  </si>
  <si>
    <t>j) pořádání festivalů, přehlídek, výstav a dalších obdobných akcí mající mimořádný charakter</t>
  </si>
  <si>
    <t>Název projektu:</t>
  </si>
  <si>
    <t>Rozvoj a posílení pozice NOCI VĚDCŮ jako platformy pro systematickou celoroční prezentaci a popularizaci vědy, výzkumu a tvůrčí činnosti vysokých škol v ČR.</t>
  </si>
  <si>
    <t>Období řešení projektu:</t>
  </si>
  <si>
    <t>Od: 1.1.2022</t>
  </si>
  <si>
    <t>Do: 31.12.2022</t>
  </si>
  <si>
    <t>Dotace v tis. Kč:</t>
  </si>
  <si>
    <t>Celkem:</t>
  </si>
  <si>
    <t>V tom běžné finanční prostředky:</t>
  </si>
  <si>
    <t>V tom kapitálové finanční prostředky:</t>
  </si>
  <si>
    <t>Požadavek</t>
  </si>
  <si>
    <t>Čerpáno</t>
  </si>
  <si>
    <t>Základní informace</t>
  </si>
  <si>
    <t xml:space="preserve">Hlavní řešitel </t>
  </si>
  <si>
    <t>Kontaktní osoba</t>
  </si>
  <si>
    <t>Jméno:</t>
  </si>
  <si>
    <t>Adresa/Web:</t>
  </si>
  <si>
    <t>Telefon:</t>
  </si>
  <si>
    <t>E-mail:</t>
  </si>
  <si>
    <t>ZPRÁVA O PRŮBĚHU ŘEŠENÍ PROJEKTU</t>
  </si>
  <si>
    <t xml:space="preserve"> Cíl projektu</t>
  </si>
  <si>
    <t>Systematická koordinovaná celoroční prezentace a popularizace vědy, výzkumu a tvůrčí činnosti VŠ v ČR.</t>
  </si>
  <si>
    <t>Zvýšení přehledu o popularizačních akcích v průběhu celého roku.</t>
  </si>
  <si>
    <t>Jednotná celorepubliková propagační kampaň Noci vědců</t>
  </si>
  <si>
    <r>
      <rPr>
        <b/>
        <sz val="10"/>
        <color theme="1"/>
        <rFont val="Calibri"/>
        <family val="2"/>
        <charset val="238"/>
        <scheme val="minor"/>
      </rPr>
      <t>SPLNĚNO</t>
    </r>
    <r>
      <rPr>
        <sz val="10"/>
        <color theme="1"/>
        <rFont val="Calibri"/>
        <family val="2"/>
        <charset val="238"/>
        <scheme val="minor"/>
      </rPr>
      <t xml:space="preserve"> – Noc vědců v ČR si díky společnému úsilí zapojených univerzit (v EU nebývalému), vysokou návštěvností, nárůstem počtu zapojených měst a subjektů i množstvím programových položek stále drží získanou pozici na mapě evropských organizátorů Noci vědců spadající pod Evropskou komisi, která projekt na evropské úrovni zaštiťuje. Noc vědců v ČR je tak významnou akcí nejen v národním, ale i v evropském měřítku a celkově je akce vnímána jako jednotná a cíleně koordinovaná. </t>
    </r>
  </si>
  <si>
    <t>Plnění  výstupů projektu</t>
  </si>
  <si>
    <t>Uveďte výstupy projektu a do jaké míry byly splněny, případně důvod, proč splněny nebyly.</t>
  </si>
  <si>
    <t>Změny v řešení</t>
  </si>
  <si>
    <t>Pokud došlo v průběhu řešení ke změnám, uveďte je a vysvětlete příčinu</t>
  </si>
  <si>
    <t>Číslo změny</t>
  </si>
  <si>
    <t>Jednotlivé změny (přidejte řádky dle potřeby)</t>
  </si>
  <si>
    <t>Zdůvodnění</t>
  </si>
  <si>
    <t>1.</t>
  </si>
  <si>
    <t>2.</t>
  </si>
  <si>
    <t>3.</t>
  </si>
  <si>
    <t>Přehled o pokračujícím projektu</t>
  </si>
  <si>
    <t>Pokud se jedná o pokračující projekt, uveďte, od kdy se realizuje a kolik finančních prostředků již bylo vyčerpáno. V případě, že je plánováno pokračování projektu v dalších letech, uveďte výhled do budoucna.</t>
  </si>
  <si>
    <t>Rok realizace</t>
  </si>
  <si>
    <t>Čerpání finančních prostředků (souhrnný údaj)</t>
  </si>
  <si>
    <t>Poznámka (případně výhled do budoucna)</t>
  </si>
  <si>
    <t xml:space="preserve">požadovaná částka CRP 18+ pro rok 2023 </t>
  </si>
  <si>
    <t>Přidělená dotace na řešení projektu - ukazatel I (v tis. Kč)</t>
  </si>
  <si>
    <t>Čerpání dotace (v tis. Kč)</t>
  </si>
  <si>
    <t>Rozdíl (v tis. Kč)</t>
  </si>
  <si>
    <t>Rozdíl (v %)</t>
  </si>
  <si>
    <t>Kapitálové finanční prostředky celkem</t>
  </si>
  <si>
    <t>1.2</t>
  </si>
  <si>
    <t>Dlouhodobý nehmotný majetek (SW, licence)</t>
  </si>
  <si>
    <t>1.3</t>
  </si>
  <si>
    <t>Samostatné věci movité (stroje, zařízení)</t>
  </si>
  <si>
    <t>1.4</t>
  </si>
  <si>
    <t>Ostatní technické zhodnocení</t>
  </si>
  <si>
    <t>Běžné finanční prostředky celkem</t>
  </si>
  <si>
    <t>Osobní náklady:</t>
  </si>
  <si>
    <t>2.1</t>
  </si>
  <si>
    <t>Mzdy (včetně pohyblivých složek)</t>
  </si>
  <si>
    <t>2.2</t>
  </si>
  <si>
    <t>Ostatní osobní náklady (odměny z dohod o pracovní činnosti, dohod o provedení práce, popř. i některé odměny hrazené na základě nepojmenovaných smluv uzavřených podle zákona § 1746 odst. 2 č. 89/2012 Sb., občanský zákoník)</t>
  </si>
  <si>
    <t>2.3</t>
  </si>
  <si>
    <t>Odvody pojistného na veřejné zdravotní pojištění a pojistného na sociální zabezpečení a příspěvku na státní politiku zaměstnanosti a příděly do sociálního fondu</t>
  </si>
  <si>
    <t>Ostatní:</t>
  </si>
  <si>
    <t>2.4</t>
  </si>
  <si>
    <t>Materiální náklady (včetně drobného majetku)</t>
  </si>
  <si>
    <t>2.5</t>
  </si>
  <si>
    <t xml:space="preserve">Služby a náklady nevýrobní </t>
  </si>
  <si>
    <t>2.6</t>
  </si>
  <si>
    <t>Cestovní náhrady</t>
  </si>
  <si>
    <t>2.7</t>
  </si>
  <si>
    <t>Stipendia</t>
  </si>
  <si>
    <t xml:space="preserve">Celkem běžné a kapitálové finanční prostředky </t>
  </si>
  <si>
    <t>Bližší zdůvodnění čerpání v jednotlivých položkách (přidejte řádky podle potřeby)</t>
  </si>
  <si>
    <t>Číslo položky (viz předchozí tabulka)</t>
  </si>
  <si>
    <t>Částka (v tis. Kč)</t>
  </si>
  <si>
    <t>* VŠ vyplní pouze žlutě podbarvená pole tabulky.</t>
  </si>
  <si>
    <r>
      <rPr>
        <b/>
        <sz val="11"/>
        <color theme="1"/>
        <rFont val="Calibri"/>
        <family val="2"/>
        <charset val="238"/>
        <scheme val="minor"/>
      </rPr>
      <t>Poznámka</t>
    </r>
    <r>
      <rPr>
        <sz val="11"/>
        <color theme="1"/>
        <rFont val="Calibri"/>
        <family val="2"/>
        <charset val="238"/>
        <scheme val="minor"/>
      </rPr>
      <t>: V případě, že potřebujete sdělit další doplňující informace, uveďte je v příloze.</t>
    </r>
  </si>
  <si>
    <t>Mgr. Vendula Marešová</t>
  </si>
  <si>
    <t>Vysoká škola polytechnická Jihlava</t>
  </si>
  <si>
    <t>Tolstého 1556/16, 586 01 Jihlava, www.vspj.cz</t>
  </si>
  <si>
    <t>vendula.maresova@vspj.cz</t>
  </si>
  <si>
    <t xml:space="preserve">vendula.maresova@vspj.cz </t>
  </si>
  <si>
    <t>Uveďte stanovený cíl a uveďte, do jaké míry byl splněn, případně důvod, proč splněn nebyl.</t>
  </si>
  <si>
    <r>
      <rPr>
        <b/>
        <sz val="10"/>
        <color theme="1"/>
        <rFont val="Calibri"/>
        <family val="2"/>
        <charset val="238"/>
        <scheme val="minor"/>
      </rPr>
      <t>SPLNĚNO</t>
    </r>
    <r>
      <rPr>
        <sz val="10"/>
        <color theme="1"/>
        <rFont val="Calibri"/>
        <family val="2"/>
        <charset val="238"/>
        <scheme val="minor"/>
      </rPr>
      <t xml:space="preserve"> – programové položky prezentované v rámci Noci vědců připravovala Vysoká škola polytechnická Jihlava cíleně tak, aby programová nabídka byla zpřístupněna i pro další cílové skupiny, jako jsou zahraniční návštěvníci (především doplněním programových položek v angličtině), osoby se specifickými potřebami (programové položky přizpůsobené pro hendikepované), včetně specifických programových položek speciálně přizpůsobených pro dětské návštěvníky (např. Svět pohledem kaleidoskopu, deskové hry a další hravé aktivity). Noc vědců na VŠPJ nabídla programové položky v angličtině v online (Peek into the secrets of the microworld) i prezenční verzi akce (Bring Old Photos to Life in front of Your Eyes, Slalom with Eyesight under the Influence, Get to Like the Insect Cuisine). Více než třetina prezenčních aktivit se konala v místech s bezbariérovým přístupem (celkem 16 z 42 programových položek). </t>
    </r>
  </si>
  <si>
    <r>
      <rPr>
        <b/>
        <sz val="10"/>
        <color theme="1"/>
        <rFont val="Calibri"/>
        <family val="2"/>
        <charset val="238"/>
        <scheme val="minor"/>
      </rPr>
      <t>SPLNĚNO</t>
    </r>
    <r>
      <rPr>
        <sz val="10"/>
        <color theme="1"/>
        <rFont val="Calibri"/>
        <family val="2"/>
        <charset val="238"/>
        <scheme val="minor"/>
      </rPr>
      <t xml:space="preserve"> | Díky cílené koordinaci došlo k výraznému rozšíření počtu programových položek v angličtině.  Zatímco v roce 2020 to bylo pouhých 22 položek, v roce 2021 to bylo už 151 programových položek a v roce 2022 už 385 položek. Přispěla k tomu především provedená optimalizace webu, a na to navázané aplikace, které byly pro anglickou programovou mutaci výborně připravené. 
V roce 2022 nabídla VŠPJ 4 programové položky v angličtině: online (Peek into the secrets of the microworld) i prezenční (Bring Old Photos to Life in front of Your Eyes, Slalom with Eyesight under the Influence, Get to Like the Insect Cuisine).</t>
    </r>
  </si>
  <si>
    <r>
      <rPr>
        <b/>
        <sz val="10"/>
        <color theme="1"/>
        <rFont val="Calibri"/>
        <family val="2"/>
        <charset val="238"/>
        <scheme val="minor"/>
      </rPr>
      <t>SPLNĚNO</t>
    </r>
    <r>
      <rPr>
        <sz val="10"/>
        <color theme="1"/>
        <rFont val="Calibri"/>
        <family val="2"/>
        <charset val="238"/>
        <scheme val="minor"/>
      </rPr>
      <t xml:space="preserve"> | Pod vedením národního koordinátora bylo provedeno rozšíření možností a funkcionalit centrálního webového portálu Noci vědců ČR, včetně propracování stránek a jejich pravidelné aktualizace. Webu přibyly nové funkce plus byl proveden update funkcí stávajících, které se osvědčily v minulých letech - konkrétně:
- rozšíření o sekci Archiv
- veřejně přístupná Databáze popularizačních akcí obsahují nabídku celoročních poularizačních akcí napříč celou ČR
- Interní databáze vědců/popularizátorů 
Pro efektivnější administraci stránek byly dále přidány funkce usnadňující vkládání událostí.
Rovněž byl zajištěn překlad hlavní stránky a vybraných programových položek do angličtiny a vytvoření anglické mutace webu Noci vědců, včetně na něj napojené mobilní aplikace. 
Na webu bylo v roce 2022 v rámci ČR zveřejněno celkem 1.848 prezenčních a 37 on-line událostí, přičemž VŠPJ do této  nabídky přispěla 42 prezenčními a 4 online programovými položkami.
V den konání Noci vědců (tedy 30. 9. 2022) navštívilo web více než 48 tisíc návštěvníků. Webové stránky byly navštěvovány v průběhu celého roku a celkem zaregistrovaly více než 120.000 návštěv.
</t>
    </r>
  </si>
  <si>
    <t>450 tis.</t>
  </si>
  <si>
    <t>800 tis.</t>
  </si>
  <si>
    <t>880 tis.</t>
  </si>
  <si>
    <t xml:space="preserve">Specifikace čerpání finanční dotace na řešení projektu </t>
  </si>
  <si>
    <t xml:space="preserve">Název výdaje a jeho zdůvodnění </t>
  </si>
  <si>
    <t>Zákonné odvody byly navýšeny o 2 tis. Kč z důvodu navýšení původně rozpočtované částky v bodě 2.1.</t>
  </si>
  <si>
    <t>Materiál -  položka zahrnující materiál související s realizací projektu . Jednalo se jednak o materiál související s fungováním realizačního týmu při zajišťování průběžných činností v rámci projektu (mj.  stojan pod monitor, podložka pod nohy, kancelářské potřeby apod.), tak i o materiál přímo související s realizací popularizačních akcí (např. propagační předměty, prezentační stojany, plakáty, letáky, bannery, materiál pro demonstraci 3D tisku, špunty do uší pro workshopy arteterapie aj.). 
Vzhledem k tomu, že se škola do popularizačních akcí na republikové úrovni zapojila již podruhé a využila z velké části materiální vybavení pořízené v předešlém roce, bylo čerpání oproti původně rozpočtované částce sníženo o 35 tis. Kč.</t>
  </si>
  <si>
    <t>Detailně v části formuláře Bližší zdůvodnění čerpání v jednotlivých položkách.</t>
  </si>
  <si>
    <t>Změny v čerpání položek 2.1, 2.2, 2.3, 2.4, 2.5 a 2.6 v souladu s podmínkami použití dotace.</t>
  </si>
  <si>
    <t>Stipendia - účast studentů VŠ jako odborného personálu při přípravě a realizaci Noci vědců. Položka byla vyčerpána v plném rozsahu.</t>
  </si>
  <si>
    <r>
      <rPr>
        <b/>
        <sz val="10"/>
        <color theme="1"/>
        <rFont val="Calibri"/>
        <family val="2"/>
        <charset val="238"/>
        <scheme val="minor"/>
      </rPr>
      <t>SPLNĚNO</t>
    </r>
    <r>
      <rPr>
        <sz val="10"/>
        <color theme="1"/>
        <rFont val="Calibri"/>
        <family val="2"/>
        <charset val="238"/>
        <scheme val="minor"/>
      </rPr>
      <t xml:space="preserve"> | Programové položky prezentované v rámci Noci vědců připravovaly zapojené univerzity cíleně  tak, aby programová nabídka Noci vědců byla zpřístupněna i pro znevýhodněné cílové skupiny, např.:
- zahraniční návštěvníci (programové položky v angličtině) 
- osoby se specifickými potřebami (programové položky přizpůsobené pro hendikepované) - 
- osoby neslyšící (programové položky ve znakové řeči nebo videa opatřená titulky)
- specifické programové položky speciálně přizpůsobené pro dětské návštěvníky 
Většina prezenčních aktivit se konala v místech s bezbariérovým přístupem. 
</t>
    </r>
    <r>
      <rPr>
        <sz val="10"/>
        <rFont val="Calibri"/>
        <family val="2"/>
        <charset val="238"/>
        <scheme val="minor"/>
      </rPr>
      <t>Vysoká škola polytechnická Jihlava nabídla v rámci NV 4 položky v angličtině (3 prezenční,  1 online), speciální programové položky pro děti (např. Svět pohledem kaleidoskopu, deskové hry a další hravé aktivity). Součástí programu bylo také stanoviště obsluhované pracovníky TyfloCentra Jihlava, o.p.s., které poskytuje služby zrakově postiženým lidem, kde bylo možné absolvovat aktivity vhodné mj. pro hendikepované osoby (např. laserová střelba, čichaná, hmatové pexeso). Více než třetina prezenčních aktivit se na VŠPJ konala v prostorách s bezbariérovým přístupem.</t>
    </r>
    <r>
      <rPr>
        <sz val="10"/>
        <color rgb="FFFF0000"/>
        <rFont val="Calibri"/>
        <family val="2"/>
        <charset val="238"/>
        <scheme val="minor"/>
      </rPr>
      <t xml:space="preserve">
</t>
    </r>
  </si>
  <si>
    <r>
      <t xml:space="preserve">SPLNĚNO </t>
    </r>
    <r>
      <rPr>
        <sz val="10"/>
        <color rgb="FF000000"/>
        <rFont val="Calibri"/>
        <family val="2"/>
        <charset val="238"/>
        <scheme val="minor"/>
      </rPr>
      <t>|</t>
    </r>
    <r>
      <rPr>
        <sz val="10"/>
        <color rgb="FFFF0000"/>
        <rFont val="Calibri"/>
        <family val="2"/>
        <charset val="238"/>
        <scheme val="minor"/>
      </rPr>
      <t xml:space="preserve"> </t>
    </r>
    <r>
      <rPr>
        <sz val="10"/>
        <rFont val="Calibri"/>
        <family val="2"/>
        <charset val="238"/>
        <scheme val="minor"/>
      </rPr>
      <t>Pod vedením národního koordinátora vznikla databáze popularizátorů, témat a formátů, které mohou jednotlivé VŠ nabídnout případným zájemcům o uskutečnění popularizační akce. V</t>
    </r>
    <r>
      <rPr>
        <b/>
        <sz val="10"/>
        <color rgb="FF000000"/>
        <rFont val="Calibri"/>
        <family val="2"/>
        <charset val="238"/>
        <scheme val="minor"/>
      </rPr>
      <t xml:space="preserve"> </t>
    </r>
    <r>
      <rPr>
        <sz val="10"/>
        <color rgb="FF000000"/>
        <rFont val="Calibri"/>
        <family val="2"/>
        <charset val="238"/>
        <scheme val="minor"/>
      </rPr>
      <t>průběhu roku jsme průběžně doplňovali a aktivně využívali informace z této nově vytvořené celorepublikové databáze.</t>
    </r>
  </si>
  <si>
    <r>
      <t xml:space="preserve">SPLNĚNO - </t>
    </r>
    <r>
      <rPr>
        <sz val="10"/>
        <color theme="1"/>
        <rFont val="Calibri"/>
        <family val="2"/>
        <charset val="238"/>
      </rPr>
      <t>V průběhu celého roku docházelo k systematické prezentaci a popularizaci vědy, výzkumu a tvůrčí činnosti Vysoké školy polytechnické Jihlava (VŠPJ) následující formou: 
- podcast Polytechnicast – podcast, který vzniká kompletně na VŠPJ, odlehčenou optikou prozkoumává oblast vzdělávání, vědy a výzkumu, technologií a dalších témat, která rezonují akademickou sférou i společností. Během roku 2022 bylo zveřejněno celkem 8 epizod podcastu, přičemž polovina z nich byla věnována tématu popularizace (rozhovory s akademickými pracovníky odborných kateder VŠPJ o probíhajících výzkumných projektech - např. epizoda věnovaná problematice duševního zdraví a konceptu recovery, výzkumu a péči o osoby se zrakovým postižením nebo poznatkům z oblasti kognitivní psychologie).
- zapojení do popularizačních akcí regionálního charakteru, jako jsou např.  tematická promítání filmového klubu POLYFiK doplněná besedami či workshopy (Autoportrét; Ahoj, robote aj.), popularizační přednášky (série Polytechnický seminář), komentované prohlídky odborných laboratoří (v rámci dne otevřených dveří, Dne s technikou i samostatně, např. na objednávku ze stran SŠ), výstavy (Dimenze duševního zdraví, Pod slupkou tma, Kávová krize), online diskusní setkání (Na slovíčko). 
- zapojení do popularizačních akcí národního charakteru, a to Týdne mozku Akademie věd ČR (březen) a Týdne Akademie věd ČR (listopad). VŠPJ se zapojila do obou akcí podruhé. Jednalo se o prezenční akce (promítání dokumentu a beseda „Ztracené vzpomínky“, přednáška katedry cestovního ruchu „Znáte svého návštěvníka?“ a online workshop katedry matematiky „Einsteinova hádanka a další logické úlohy pro procvičení mozku“. 
- zapojení do celorepublikové Noci vědců (30. 9.), v rámci které připravila VŠPJ celkem 46 programových položek (42 prezenčních, 4 online). VŠPJ se zároveň ujala role koordinátora dalších subjektů v regionu (ZŠ Hradská Humpolec, Gymnázium Jihlava aj.). 
Celoroční prezentace a popularizace vědy, výzkumu a tvůrčí činnosti VŠPJ byla rovněž podpořena společně koordinovanými celorepublikovými popularizačními aktivitami Český vševěd a Hospodský kvíz.
Vzájemná spolupráce zapojených subjektů byla posílena také díky společným konferenčním setkáním (jedno se uskutečnilo v dubnu, druhé v prosinci) a několika online pracovním setkáním. Byly rovněž vytvořeny speciální pracovní skupiny (web, grafika, Český vševěd apod.).</t>
    </r>
  </si>
  <si>
    <r>
      <rPr>
        <b/>
        <sz val="10"/>
        <rFont val="Calibri"/>
        <family val="2"/>
        <charset val="238"/>
        <scheme val="minor"/>
      </rPr>
      <t>SPLNĚNO</t>
    </r>
    <r>
      <rPr>
        <sz val="10"/>
        <rFont val="Calibri"/>
        <family val="2"/>
        <charset val="238"/>
        <scheme val="minor"/>
      </rPr>
      <t xml:space="preserve"> – Pro zvýšení přehledu o popularizačních akcích byla vytvořena a pravidelně doplňována rozšířená databáze popularizačních akcí, nyní nově přístupná na webových stránkách.  VŠPJ uvedla do sdílené databáze akce, jichž se během roku účastní nebo je organizuje. Na web byla přidána také sekce archivu událostí a příspěvků. Rovněž byla vytvořena interní celorepubliková databáze vědců/popularizátorů.  Zapojené VŠ byly národním koordinátorem systematicky vedeny k tomu, aby do těchto databází průběžně přispívaly.
Databáze popularizačních aktivit obsahuje celkem více než 200 eventů po celé ČR s celkovou kapacitou přes 300.000 potenciálních zájemců. Realizovaných popularizačních akcí se v průběhu roku zúčastnilo prezenčně více než 250.000 zájemců o vědu. Online akce zhlédlo více než 36.000 osob.</t>
    </r>
    <r>
      <rPr>
        <sz val="10"/>
        <color rgb="FFFF0000"/>
        <rFont val="Calibri"/>
        <family val="2"/>
        <charset val="238"/>
        <scheme val="minor"/>
      </rPr>
      <t xml:space="preserve">
</t>
    </r>
    <r>
      <rPr>
        <sz val="10"/>
        <rFont val="Calibri"/>
        <family val="2"/>
        <charset val="238"/>
        <scheme val="minor"/>
      </rPr>
      <t xml:space="preserve">
</t>
    </r>
    <r>
      <rPr>
        <sz val="10"/>
        <color rgb="FFFF0000"/>
        <rFont val="Calibri"/>
        <family val="2"/>
        <charset val="238"/>
        <scheme val="minor"/>
      </rPr>
      <t xml:space="preserve">
</t>
    </r>
  </si>
  <si>
    <r>
      <rPr>
        <b/>
        <sz val="10"/>
        <color theme="1"/>
        <rFont val="Calibri"/>
        <family val="2"/>
        <charset val="238"/>
        <scheme val="minor"/>
      </rPr>
      <t>SPLNĚNO</t>
    </r>
    <r>
      <rPr>
        <sz val="10"/>
        <color theme="1"/>
        <rFont val="Calibri"/>
        <family val="2"/>
        <charset val="238"/>
        <scheme val="minor"/>
      </rPr>
      <t xml:space="preserve"> – Jednotná propagační kampaň probíhala s využitím centrálního webového portálu, centrálně distribuovaných tiskových zpráv, spolupráce s významnými médii na celonárodní úrovni (ČT, ČRo), prostřednictvím spolupráce s tištěnými médii a informačními portály (Universitas, Kudyznudy), pravidelně uveřejňovaným příspěvkům na sociálních sítích (Facebook, Instagram, Twitter), akviziční a remarketingové kampaně na FB a celonárodně koordinovaným aktivitám (Český vševěd a Hospodský kvíz).
</t>
    </r>
    <r>
      <rPr>
        <sz val="10"/>
        <rFont val="Calibri"/>
        <family val="2"/>
        <charset val="238"/>
        <scheme val="minor"/>
      </rPr>
      <t>Pro zajištění jednotné prezentace byla rovněž vytvořena jednotná grafika a grafický manuál vizuálního stylu. V tomto jednotném vizuálním sty</t>
    </r>
    <r>
      <rPr>
        <sz val="10"/>
        <color theme="1"/>
        <rFont val="Calibri"/>
        <family val="2"/>
        <charset val="238"/>
        <scheme val="minor"/>
      </rPr>
      <t>lu byly také pořízeny propagační předměty (např. samolepky nebo aromatické visačky s logem).
VŠPJ navíc přímo k propagaci Noci vědců v Jihlavě využila např. tyto možnosti: 
-	OOH reklama (bannery, plakátovací plochy)
-	rádiová reklama
-	inzerce v regionálním tisku
-	online reklama (FB, IG)
-	spolupráce s médii a regionálními informačními a kulturními portály (tiskové zprávy, živý vstup na ČRo Vysočina - https://vysocina.rozhlas.cz/noc-vedcu-je-akce-ktera-ma-borit-myty-kolem-vedcu-nejsou-mimonove-v-bilych-8837364)</t>
    </r>
  </si>
  <si>
    <t>Potvrzení Noci vědců v pozici nejvýznamnější a nejrozsáhlejší vědecko-popularizační akce v ČR</t>
  </si>
  <si>
    <r>
      <rPr>
        <b/>
        <sz val="10"/>
        <rFont val="Calibri"/>
        <family val="2"/>
        <charset val="238"/>
        <scheme val="minor"/>
      </rPr>
      <t>SPLNĚNO</t>
    </r>
    <r>
      <rPr>
        <sz val="10"/>
        <rFont val="Calibri"/>
        <family val="2"/>
        <charset val="238"/>
        <scheme val="minor"/>
      </rPr>
      <t xml:space="preserve"> – vědecko-popularizační akce Noc vědců se uskutečnila dne 30. 9. 2022 současně ve 44 městech v celé ČR. 
Díky 89 zapojeným organizátorům bylo možné navštívit vědu na více než 200 místech (více než 1800 programových položek). Napříč republikou se v jeden večer Noci vědců zúčastnilo více než 80.000 návštěvníků, online program využilo dalších téměř 50.000 návštěvníků.
Lze tedy bez nadsázky hodnotit, že se jedná opravdu o nejrozsáhlejší vědecko-popularizační akci na území ČR. 
Na VŠPJ zavítalo během Noci vědců téměř 700 návštěvníků všech věkových kategorií, což je zhruba dvojnásobek oproti historicky prvnímu ročníku akce na VŠPJ.</t>
    </r>
  </si>
  <si>
    <t>Udržení a posílení pozice ČR na mapě evropských organizátorů Noci vědců</t>
  </si>
  <si>
    <t>Zpřístupnění Noci vědců znevýhodněným cílovým skupinám, zahraničním návštěvníkům a osobám se specifickými potřebami</t>
  </si>
  <si>
    <t>Zvýšení zájmu o vědu, výzkum, tvůrčí činnost a vysokoškolské vzdělávání mezi nejširší veřejností, zejména pak u cílové skupiny potenciálních zájemců o studium VŠ</t>
  </si>
  <si>
    <r>
      <t xml:space="preserve">
</t>
    </r>
    <r>
      <rPr>
        <b/>
        <sz val="10"/>
        <color theme="1"/>
        <rFont val="Calibri"/>
        <family val="2"/>
        <charset val="238"/>
        <scheme val="minor"/>
      </rPr>
      <t>SPLNĚNO</t>
    </r>
    <r>
      <rPr>
        <sz val="10"/>
        <color theme="1"/>
        <rFont val="Calibri"/>
        <family val="2"/>
        <charset val="238"/>
        <scheme val="minor"/>
      </rPr>
      <t xml:space="preserve"> – Vysoká škola polytechnická Jihlava se programově zaměřila na to, aby komunikaci své vědecké činnosti přizpůsobila také potenciálním zájemcům o studium na VŠ, a to prostřednictvím akcí prezentovaných mj. i prostřednictvím nově zřízené databáze popularizačních akcí a popularizátorů vědy. 
V rámci vytvořené funkční komunikační platformy zapojené univerzity rovněž připravily společnou online kampaň s celorepublikovou působností se zaměřením mj. i na cílovou skupinu potenciálních uchazečů o VŠ studium, tedy středoškolských studentů. 
VŠPJ pro tuto cílovou skupinu připravila také prezenční akce jako např. Den s technikou pro zájemce o studium technických programů nebo Polytechnický seminář (série vědecko-popularizačních přednášek na různorodá témata z oblasti techniky, zdravotnictví, ekonomie, sociální práce). V rámci spolupráce se SŠ proběhly také odborně zaměřené soutěže Účtování versus účetnictví (leden) a Vybuduj úspěšnou firmu (březen). Studenti SŠ byli cíleně zváni na vybrané akce (např. promítání dokumentu o fairtrade Ve stínu kakaovníku, beseda s autorem snímku) a měli také možnost se účastnit akcí přístupných široké veřejnosti (např. pravidelná cestovatelská promítání, Sportujme s VŠPJ). V rámci Noci vědců opět probíhala mimo klasickou offline propagaci (letáky, pozvánky, plakáty apod.) cílená e-mailová komunikace převážně s regionálními SŠ, jedna z nich (Gymnázium dr. A. Hrdličky v Humpolci) využila opětovně možnost organizované hromadné přepravy do/zpět z místa konání Noci vědců.
</t>
    </r>
  </si>
  <si>
    <t>Systematicky koordinovaná funkční komunikační platforma českých vysokých škol (a dalších subjektů) v oblasti popularizace vědy, výzkumu a tvůrčí činnosti</t>
  </si>
  <si>
    <t>Rozšířená veřejná databáze (kalendář) popularizačních akcí národního i regionálního charakteru zapojených institucí</t>
  </si>
  <si>
    <t>Realizace Noci vědců 2022 a dalších popularizačních akcí národního i regionálního charakteru</t>
  </si>
  <si>
    <r>
      <t xml:space="preserve">SPLNĚNO | </t>
    </r>
    <r>
      <rPr>
        <sz val="10"/>
        <color theme="1"/>
        <rFont val="Calibri"/>
        <family val="2"/>
        <charset val="238"/>
        <scheme val="minor"/>
      </rPr>
      <t xml:space="preserve">Všechny zapojené VŠ připravily a zrealizovaly Noc vědců v jednotném termínu (v souladu s Evropskou Nocí vědců) v pátek 30. 9. 2022 současně na více než 200 místech v ČR.  Do akce bylo zapojeno 44 měst a 89 institucí. Návštěvníkům bylo k dispozici více než 1.800 programových položek (z toho 37 online).  
Návštěvníkům Noci vědců na VŠPJ bylo k dispozici téměř 50 programových položek (42 prezenčních, 4 online).
V rámci celoroční koordinované prezentace a popularizace vědy jsme se podíleli na přípravě a realizaci 2 společných celorepublikových popularizačních aktivit - Český vševěd (13. 9. 2022) a Hospodský kvíz (26. 9. 2022).
V rámci regionu jsme pak z vlastní iniciativy pořádali ještě další veřejné popularizační akce, např.: sérii cestovatelských promítání, pravidelná promítání filmů z festivalu Jeden svět doplněná besedou v rámci filmového klubu POLYFiK, genealogickou přednášku Historie židovských jmen a příjmení, výstavový happening Výstava na stromech. </t>
    </r>
  </si>
  <si>
    <t>Uspořádání 2 národních konferencí pro systematickou spolupráci, efektivní komunikaci, sdílení zkušeností a koordinaci zapojených VŠ při přípravě Noci vědců a dalších popularizačních aktivit v ČR</t>
  </si>
  <si>
    <r>
      <t>SPLNĚNO |</t>
    </r>
    <r>
      <rPr>
        <sz val="10"/>
        <rFont val="Calibri"/>
        <family val="2"/>
        <charset val="238"/>
        <scheme val="minor"/>
      </rPr>
      <t xml:space="preserve"> Společné setkávání je jedním z efektivních nástrojů, jak posilovat funkční platformu vysokých škol v rámci Noci vědců. Byly uspořádány dvě celostátní konference, kterých se zástupci zapojených VŠ aktivně zúčastnili. 
Jarní přípravná konference proběhla 26. - 27. dubna ve Vodňanech v prostorách Jihočeské univerzity. Předmětem jednání bylo naplňování CRP 18 + pro rok 2022. Rozebírala se podoba databáze popularizačních akcí, systém efektivnější komunikace a spolupráce VŠ, strategie a harmonogram příprav, grafický styl a jeho dodržování, propagace, funkcionality webu a aplikace a chystané propagační předměty.  V rámci jednoho dne konference bylo zorganizováno také společné setkání všech organizátorů NV z ČR (tedy i neuniverzitních pořadatelů). 
Zimní evaluační konference proběhla 8. - 9. prosince na půdě Univerzity Karlovy v Praze. Na konferenci se hodnotil průběh a dopad realizované NV v celostátním i regionálním rozsahu, rekapitulace naplňování výstupů CRP 18+, dílčí statistiky, sdílení zkušeností z konání fyzického i online programu a celkové profesní zkušenosti jednotlivých zapojených univerzit. V rámci jednoho dne konference bylo opět zorganizováno společné setkání všech organizátorů NV z ČR (tedy i neuniverzitních pořadatelů). 
Nad rámec konferencí proběhly online koordinační pracovní schůzky (Zástupci VŠPJ se účastnili 18. 3. 2022 – online meeting k celonárodní show Český Vševěd, 22. 8. 2022 – online meeting k Hospodskému kvízu.). </t>
    </r>
  </si>
  <si>
    <t>Rozšíření možností a funkcionalit centrálního webového portálu Noci vědců ČR (nocvedcu.cz) včetně na něj napojené mobilní aplikace</t>
  </si>
  <si>
    <t>Vytvoření archivu programu Noci vědců prostřednictvím webu a tím poukázat na nabídku popularizačních aktivit univerzity</t>
  </si>
  <si>
    <r>
      <t>SPLNĚNO</t>
    </r>
    <r>
      <rPr>
        <sz val="10"/>
        <color theme="1"/>
        <rFont val="Calibri"/>
        <family val="2"/>
        <charset val="238"/>
        <scheme val="minor"/>
      </rPr>
      <t xml:space="preserve"> | Webové stránky byly z funkčního hlediska rozšířeny o sekci Archiv, díky které</t>
    </r>
    <r>
      <rPr>
        <sz val="10"/>
        <rFont val="Calibri"/>
        <family val="2"/>
        <charset val="238"/>
        <scheme val="minor"/>
      </rPr>
      <t xml:space="preserve"> mají návštěvníci webových stránek Noci vědců přístup k programovým položkám z předchozích ročníků. Veškeré položky je možné filtrovat podle místa, tématu, organizace a dalších charakteristik (např. bezbariérovost apod.).
</t>
    </r>
    <r>
      <rPr>
        <b/>
        <sz val="10"/>
        <color theme="1"/>
        <rFont val="Calibri"/>
        <family val="2"/>
        <charset val="238"/>
        <scheme val="minor"/>
      </rPr>
      <t xml:space="preserve">
</t>
    </r>
  </si>
  <si>
    <t>Rozšířená anglická mutace programové nabídky webového portálu Noci vědců ČR (nocvedcu.cz) včetně na něj napojené mobilní aplikace</t>
  </si>
  <si>
    <t xml:space="preserve">Rozšířená programová nabídka Noci vědců o nové on-line i off-line formáty prezentace vědy, výzkumu a tvůrčí činnosti  </t>
  </si>
  <si>
    <r>
      <t>SPLNĚNO</t>
    </r>
    <r>
      <rPr>
        <sz val="10"/>
        <rFont val="Calibri"/>
        <family val="2"/>
        <charset val="238"/>
        <scheme val="minor"/>
      </rPr>
      <t xml:space="preserve"> | V rámci celoroční popularizace vědy a výzkumu zapojené VŠ k tomuto účelu průběžně připravovaly a využívaly nejrůznější formáty (online, offline, fyzicky/prezenčně, audio, video apod.), které lze využít pro prezentaci vědy i v budoucnu bez ohledu na termín konání NV a zacílit i na účastníky mimo univerzitní města.
U většiny VŠ se nově objevily platformy s obsahem popularizačně technických videí, podcastů, animovaných videí či interaktivních seminářů.
VŠPJ celoročně systematicky komunikovala vědu a její výsledky adekvátní formou pro různé cílové skupiny např. těmito aktivitami:
- Účtování versus účetnictví  (online soutěž pro studenty SŠ)
- Den otevřených dveří (prezenční - součástí programu komentované prohlídky odborných laboratoří a učeben)
- Den otevřených dveří (online – součástí interaktivní virtuální prohlídka odborných laboratoří a učeben)
- Mezinárodní den průvodců (součástí komentované prohlídky města Jihlavy vedené studenty)
- POLYFiK (promítání filmů z festivalu Jeden svět doplněná tematickou besedou, popř. workshopem)
- Vybuduj úspěšnou firmu 2022 (soutěž SŠ a VOŠ v manažerské simulační hře)
- Týden mozku AV ČR (promítání dokumentu a beseda, online workshop pro studenty ZŠ a SŠ)
- Sportujme s VŠPJ (součástí programu monitoring kvality pohybu prostřednictvím systému QUALISYS)
- Cestovatelská promítání
- Pod slupkou tma (výstava fotografií zaměřená na problematiku fairtrade)
- Ve stínu kakaovníku (promítání dokumentu o fairtrade, beseda s autorem snímku)
- Historie židovských jmen a příjmení (genealogická přednáška)
- Tvorba rozvrhu a Den pro prváky (součástí programu komentovaná prohlídka odborných laboratoří a učeben)
- Moje jméno není diagnóza (beseda se zaměřením na destigmatizaci duševních onemocnění)
- Dimenze duševního zdraví (výstava zaměřená na destigmatizaci duševních onemocnění)
- Hospodský kvíz Noc vědců
- Noc vědců
- Výstava na stromech (výstavový happening na podporu důstojné práce na téma Kávová krize)
- Polytechnický seminář (série vědecko-popularizačních přednášek z oblasti techniky, zdravotnictví a ekonomie)
- Na slovíčko (online diskusní setkání k aktuálním problémům cestovního ruchu)
- Týden AV ČR (přednáška Znáte svého návštěvníka? aneb Význam marketingového výzkumu návštěvnosti)
- The Hong Konger (promítání dokumentu a beseda s hongkongským disidentem)
- Dezinformace v dobách války (přednáška) 
</t>
    </r>
  </si>
  <si>
    <t>Rozšířená nabídka pro znevýhodněné cílové skupiny a návštěvníky se specifickými potřebami</t>
  </si>
  <si>
    <t>Propojená společná prezentace vědy a vzájemná podpora portálů nocvedcu.cz a universitas.cz</t>
  </si>
  <si>
    <r>
      <t xml:space="preserve">SPLNĚNO </t>
    </r>
    <r>
      <rPr>
        <sz val="10"/>
        <rFont val="Calibri"/>
        <family val="2"/>
        <charset val="238"/>
        <scheme val="minor"/>
      </rPr>
      <t xml:space="preserve">| V rámci spolupráce s magazínem Universitas, jakožto jedním z hlavních mediálních partnerů, využívaly zapojené univerzity samostatnou rubriku věnovanou speciálně Noci vědců. Kromě pozvánek vznikaly v rámci rubriky také rozhovory s vědci, články k celonárodní soutěži Český vševěd a rozhovor s jeho vítězkou. 
Jedná se o celkem 17 článků v podstránce Noc vědců: https://www.universitas.cz/noc-vedcu  </t>
    </r>
  </si>
  <si>
    <t>Vytvoření návrhů propagačních předmětů v jednotném vizuálním stylu pro účastníky Noci vědců a dalších popularizačních akcí</t>
  </si>
  <si>
    <r>
      <t>SPLNĚNO</t>
    </r>
    <r>
      <rPr>
        <sz val="10"/>
        <rFont val="Calibri"/>
        <family val="2"/>
        <charset val="238"/>
        <scheme val="minor"/>
      </rPr>
      <t xml:space="preserve"> | Na základě jednání pracovních skupin a podnětů a doporučení ze strany zapojených VŠ byl vytvořen grafický baliček včetně mauálu vizuální identity, který obsahuje jednak základní grafické prvky a zásady jejich používání, ale také vzorové plakáty, letáky, šablony a formuláře, které bylo možné dle potřeby jednotlivých organizátorů dále upravovat.
V tomto jednotném vizuálním stylu byly pořízeny propagační předměty k propagaci Noci vědců pořádané Vysokou školou polytechnickou Jihlava (např. samolepky, aromatické visačky do auta). </t>
    </r>
  </si>
  <si>
    <t>Odborné školení ke zvýšení kompetencí zapojených organizačních týmů v oblasti popularizace vědy a výzkumu</t>
  </si>
  <si>
    <r>
      <t>SPLNĚNO</t>
    </r>
    <r>
      <rPr>
        <sz val="10"/>
        <rFont val="Calibri"/>
        <family val="2"/>
        <charset val="238"/>
        <scheme val="minor"/>
      </rPr>
      <t xml:space="preserve"> |  Zástupci zapojených VŠ byli cíleně motivováni k tomu, aby se v rámci zvýšení kvality popularizace vědy a výzkumu účastnili odborných školení či seminářů.  
Realizovaná školení na VŠPJ:</t>
    </r>
    <r>
      <rPr>
        <b/>
        <sz val="10"/>
        <rFont val="Calibri"/>
        <family val="2"/>
        <charset val="238"/>
        <scheme val="minor"/>
      </rPr>
      <t xml:space="preserve"> </t>
    </r>
    <r>
      <rPr>
        <sz val="10"/>
        <rFont val="Calibri"/>
        <family val="2"/>
        <charset val="238"/>
        <scheme val="minor"/>
      </rPr>
      <t>Digitální Jak na sítě (leden-prosinec 2022)</t>
    </r>
  </si>
  <si>
    <t>Systematické vyhledávání vhodných témat, formátů, vědců/výzkumníků pro spolupráci a prezentaci vědy ve školách</t>
  </si>
  <si>
    <t>Celonárodní show Noc vědců, která bude prezentovat vědu a vědce v online prostoru</t>
  </si>
  <si>
    <r>
      <t xml:space="preserve">SPLNĚNO </t>
    </r>
    <r>
      <rPr>
        <sz val="10"/>
        <color theme="1"/>
        <rFont val="Calibri"/>
        <family val="2"/>
        <charset val="238"/>
        <scheme val="minor"/>
      </rPr>
      <t xml:space="preserve">| </t>
    </r>
    <r>
      <rPr>
        <sz val="10"/>
        <rFont val="Calibri"/>
        <family val="2"/>
        <charset val="238"/>
        <scheme val="minor"/>
      </rPr>
      <t xml:space="preserve">Letos poprvé byly ve spolupráci všech zapojených VŠ připraveny a zrealizovány dvě celonárodní aktivity prezentující pod značkou NOC VĚDCŮ vědu a vědce zapojených univerzit i mimo oficiální termín konání Noci vědců.
</t>
    </r>
    <r>
      <rPr>
        <sz val="10"/>
        <color rgb="FFFF0000"/>
        <rFont val="Calibri"/>
        <family val="2"/>
        <charset val="238"/>
        <scheme val="minor"/>
      </rPr>
      <t xml:space="preserve">
</t>
    </r>
    <r>
      <rPr>
        <sz val="10"/>
        <rFont val="Calibri"/>
        <family val="2"/>
        <charset val="238"/>
        <scheme val="minor"/>
      </rPr>
      <t>1) Soutěž ČESKÝ VŠEVĚD - které se zúčastnilo celkem 34 vědců popularizátorů ze všech zapojených VŠ. Na základě natočených krátkých videí prezentovaných od dubna do července na soc. sítích si diváci odhlasovali 6 finalistů, kteří pak formou veřejné  stand-up show prezentovali svůj vědecký obor v rámci finále soutěže o nejlepšího popularizátora. Soutěžního finále 13. 9. 2022 v brněnském kině Scala se zúčastnilo</t>
    </r>
    <r>
      <rPr>
        <sz val="10"/>
        <color rgb="FF00B0F0"/>
        <rFont val="Calibri"/>
        <family val="2"/>
        <charset val="238"/>
        <scheme val="minor"/>
      </rPr>
      <t xml:space="preserve"> </t>
    </r>
    <r>
      <rPr>
        <sz val="10"/>
        <rFont val="Calibri"/>
        <family val="2"/>
        <charset val="238"/>
        <scheme val="minor"/>
      </rPr>
      <t xml:space="preserve">257 diváků, další diváci sledovali soutěž v přímém přenosu díky live streamu. </t>
    </r>
    <r>
      <rPr>
        <sz val="10"/>
        <color rgb="FFFF0000"/>
        <rFont val="Calibri"/>
        <family val="2"/>
        <charset val="238"/>
        <scheme val="minor"/>
      </rPr>
      <t xml:space="preserve">
</t>
    </r>
    <r>
      <rPr>
        <sz val="10"/>
        <rFont val="Calibri"/>
        <family val="2"/>
        <charset val="238"/>
        <scheme val="minor"/>
      </rPr>
      <t xml:space="preserve">2) HOSPODSKÝ KVÍZ -  kvízový speciál na téma Noc vědců VŠEMI SMYSLY proběhl v pondělí 26. 9. 2022 současně v devíti krajských městech a celkem se jej fyzicky zúčastnilo 627 soutěžících. V Jihlavě se kvízu, který proběhl v Radniční restauraci Jihlava, zúčastnilo 48 soutěžících. </t>
    </r>
  </si>
  <si>
    <t>Vedení jednotné celorepublikové propagační kampaně Noci vědců</t>
  </si>
  <si>
    <r>
      <t xml:space="preserve">SPLNĚNO </t>
    </r>
    <r>
      <rPr>
        <sz val="10"/>
        <color theme="1"/>
        <rFont val="Calibri"/>
        <family val="2"/>
        <charset val="238"/>
        <scheme val="minor"/>
      </rPr>
      <t>|</t>
    </r>
    <r>
      <rPr>
        <sz val="10"/>
        <rFont val="Calibri"/>
        <family val="2"/>
        <charset val="238"/>
        <scheme val="minor"/>
      </rPr>
      <t xml:space="preserve">  Ve spolupráci se všemi zapojenými VŠ byla vytvořena a v průběhu roku realizována celorepubliková propagační kampaň pro Noc vědců, která probíhala s využitím následujících komunikačních nástrojů a medií:
- správa a provoz centrálních webových stránek www.nocvedcu.cz
- Facebook (132 příspěvků)
- Instagram (132 příspěvků
- Twitter (65 příspěvků)
- akviziční a remarketingová kampaň 13. - 29.9.2022 (dosah 328.868 uživatelů FB, 722.688 zobrazení)
- komunikace a spolupráce s médii na celonárodní úrovni (celkem 6 tiskových zpráv) 
- Československý časopis Fyzika
- webový portál Kudyznudy.cz
- redakce vědy České televize
- webový portál Universitas.cz (17 článků)
- Český rozhlas
- celonárodně koordinované aktivity Český Vševěd a Hospodský kvíz
Z analýzy dotazníků spokojenosti (proběhlo online prostřednictvím webu a aplikace i prezenčně na místě v den konání NV) vyplývá, že nejčastějším typem návštěvníka jsou rodiny s dětmi, čemuž odpovídají nejhojněji zastoupené věkové skupiny dětí do 11 let (35 %) a jejich rodičů ve věku 20-44 let (38 %). O letošní Noci vědců se účastníci dozvídali převážně ze sociálních sítí (33 %), většina návštěvníků se letos zúčastnila poprvé (55 %), početnou skupinu tvoří také návštěvníci, kteří Noc vědců navštěvují opakovaně (28 %). Čas i termín konání akce je pro naprostou většinu návštěvníků vyhovující (94 %). Více než 5 programových položek stihlo navštívit 45% návštěvníků. Naprostá většina účastníků (96 %) vnímá Noc vědců jako kvalitně strávený čas, plánují navštívit Noc vědců i příští rok a doporučili by tuto akci svým známým.  
Získané výsledky budou využity při plánování marketingové kampaně a přizpůsobení programu NV v roce 2023.</t>
    </r>
  </si>
  <si>
    <t>Potvrzení významné pozice Noci vědců v ČR na mapě evropských organizátorů</t>
  </si>
  <si>
    <r>
      <t xml:space="preserve">SPLNĚNO </t>
    </r>
    <r>
      <rPr>
        <sz val="10"/>
        <color theme="1"/>
        <rFont val="Calibri"/>
        <family val="2"/>
        <charset val="238"/>
        <scheme val="minor"/>
      </rPr>
      <t>| Díky cílené koordinaci a společnému úsilí zapojených VŠ se podařilo udržet Noc vědců v ČR na mapě evropských organizátorů Noci vědců spadající pod Evropskou komisi, která projekt na evropské úrovni zaštiťuje. Kromě jiného se také sjednotila prezentace Noci vědců, kterou podtrhuje společný web, aplikace a celkově je akce vnímána jako jednotná a cíleně koordinovaná. Vysokou návštěvností, nárůstem počtu zapojených měst i programových položek se tak podařilo posílit pozici Noci vědců v ČR na významnou akci nejen národního charakteru, ale i v evropském měřítku.</t>
    </r>
  </si>
  <si>
    <t>Mzdy - refundace části mzdy pracovníků oddělení marketingu a propagace, odměny dalším členům realizačního týmu a akademickým pracovníkům, kteří se podíleli na realizaci činností, plnění cílů a na definovaných výstupech projektu. Vzhledem k tomu, že do většiny aktivit byli zapojeni kmenoví zaměstnanci vysoké školy, byla původně rozpočtovaná částka navýšena o 7 tis. Kč z položky 2.2, což je dále zohledněno v bodě 2.3.</t>
  </si>
  <si>
    <t>Odměny z dohod (DPP) – externí zaměstnankyně zajišťující lektorskou činnost pro Noc vědců (workshopy Hudba všemi smysly a Malba všemi smysly) - oproti původně rozpočtované částce sníženo o 13 tis. Kč - viz komentář v bodě 2.1.</t>
  </si>
  <si>
    <t xml:space="preserve">Služby a náklady nevýrobní – reklamní a propagační služby, kameramanské a produkční služby, grafické a další jiné služby související s realizací projektu. Služby byly použity mj. na tvorbu obsahu na téma popularizace vědy a výzkumu pro komunikační kanály VŠ, programování a správu webu Noci vědců, zajištění soutěžní části celonárodní show Český vševěd, realizaci Hospodského kvízu v Jihlavě, mediální kampaň na podporu popularizačních akcí formou placených příspěvků na sociálních sítích, placené reklamy v tisku, rádiu apod. Dále se jednalo o služby přímo související s realizací popularizačních akcí (zajištění programových položek, foto a videoreport, doprava návštěvníků akce, překlad programu do AJ aj.).  Čerpání bylo navýšeno o 40 tis. Kč z položek 2.2, 2.4 a 2.6. </t>
  </si>
  <si>
    <t>Cestovní náhrady – účast členů realizačního týmu na obou národních konferencích (Vodňany, Praha) a finále celonárodní show Český vševěd (Brno). Vzhledem k tomu, že uvedených akcí se vždy účastnil pouze jeden zástupce VŠPJ, byla rozpočtovaná položka snížena o 1 tis. Kč.</t>
  </si>
  <si>
    <r>
      <t xml:space="preserve">SPLNĚNO </t>
    </r>
    <r>
      <rPr>
        <sz val="10"/>
        <color rgb="FF000000"/>
        <rFont val="Calibri"/>
        <family val="2"/>
        <charset val="238"/>
        <scheme val="minor"/>
      </rPr>
      <t>| V souladu se záměrem rozšíření sítě zapojených subjektů probíhalo intenzivní jednání ze strany národního koordinátora s dalšími potenciálními zájemci a podařilo se škálu zapojených subjektů (funkční komunikační platformu) rozšířit o dalších 13 organizátorů - vědeckých a vzdělávacích subjektů. 
Jednoznačně došlo k výraznému posílení platformy díky osvědčenému modelu "pracovních hnízd", která se vztahují k daným univerzitním městům nebo velkým vědeckým institucím, jejich počet byl letos rozšířen na celkem 14. Spolupráce v rámci těchto pracovních hnízd je intenzivnější, komunikace na národní úrovni je efektivnější. 
Pro podporu celoroční koordinované prezentace a popularizace vědy, výzkumu a tvůrčí činnosti VŠ byly vytvořeny 2 společné celorepublikové popularizační aktivity - Český vševěd a Hospodský kvíz.
Vzájemná spolupráce zapojených subjektů byla posílena také díky společným konferenčním setkáním (jedno se uskutečnilo v dubnu, druhé v prosinci) a několika online pracovním setkáním, kterých se účastnili také zástupci VŠPJ.</t>
    </r>
  </si>
  <si>
    <r>
      <rPr>
        <b/>
        <sz val="10"/>
        <color rgb="FF000000"/>
        <rFont val="Calibri"/>
        <family val="2"/>
        <charset val="238"/>
        <scheme val="minor"/>
      </rPr>
      <t>SPLNĚNO</t>
    </r>
    <r>
      <rPr>
        <sz val="10"/>
        <color rgb="FF000000"/>
        <rFont val="Calibri"/>
        <family val="2"/>
        <charset val="238"/>
        <scheme val="minor"/>
      </rPr>
      <t xml:space="preserve"> | Za účelem zvýšení přehledu o popularizačních akcích pořádaných VŠPJ jsme v průběhu roku využívali a průběžně doplňovali informace do nově vytvořené celorepublikové databáze. Veškeré významné popularizační aktivity univerzity tak byly přehledně zaznamenány a prostřednictvím webových stránek nabízeny široké veřejnosti. Vysoká škola polytechnická Jihlava přispěla do databáze celkem 26 položkami (např. Mezinárodní den průvodců, Dezinformace v dobách války, The Hong Konger). </t>
    </r>
  </si>
  <si>
    <t>Centralizovaný rozvojový program pro VVŠ pro rok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</si>
</sst>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0"/>
      <name val="Arial"/>
      <family val="2"/>
      <charset val="238"/>
    </font>
    <font>
      <b/>
      <sz val="10"/>
      <color theme="1"/>
      <name val="Calibri"/>
      <family val="2"/>
      <charset val="238"/>
      <scheme val="minor"/>
    </font>
    <font>
      <sz val="10"/>
      <color theme="1"/>
      <name val="Calibri"/>
      <family val="2"/>
      <charset val="238"/>
      <scheme val="minor"/>
    </font>
    <font>
      <b/>
      <sz val="12"/>
      <color theme="1"/>
      <name val="Calibri"/>
      <family val="2"/>
      <charset val="238"/>
      <scheme val="minor"/>
    </font>
    <font>
      <sz val="10"/>
      <color rgb="FFFF0000"/>
      <name val="Arial"/>
      <family val="2"/>
      <charset val="238"/>
    </font>
    <font>
      <sz val="10"/>
      <color rgb="FFFF0000"/>
      <name val="Calibri"/>
      <family val="2"/>
      <charset val="238"/>
      <scheme val="minor"/>
    </font>
    <font>
      <sz val="10"/>
      <name val="Calibri"/>
      <family val="2"/>
      <charset val="238"/>
      <scheme val="minor"/>
    </font>
    <font>
      <b/>
      <sz val="10"/>
      <color theme="1"/>
      <name val="Calibri"/>
      <family val="2"/>
      <charset val="238"/>
    </font>
    <font>
      <sz val="10"/>
      <color theme="1"/>
      <name val="Calibri"/>
      <family val="2"/>
      <charset val="238"/>
    </font>
    <font>
      <b/>
      <sz val="10"/>
      <name val="Calibri"/>
      <family val="2"/>
      <charset val="238"/>
      <scheme val="minor"/>
    </font>
    <font>
      <b/>
      <sz val="10"/>
      <color rgb="FF000000"/>
      <name val="Calibri"/>
      <family val="2"/>
      <charset val="238"/>
      <scheme val="minor"/>
    </font>
    <font>
      <sz val="10"/>
      <color rgb="FF000000"/>
      <name val="Calibri"/>
      <family val="2"/>
      <charset val="238"/>
      <scheme val="minor"/>
    </font>
    <font>
      <sz val="10"/>
      <color rgb="FF00B0F0"/>
      <name val="Calibri"/>
      <family val="2"/>
      <charset val="238"/>
      <scheme val="minor"/>
    </font>
    <font>
      <b/>
      <sz val="11"/>
      <color theme="1"/>
      <name val="Calibri"/>
      <family val="2"/>
      <charset val="238"/>
    </font>
    <font>
      <b/>
      <sz val="12"/>
      <name val="Arial"/>
      <family val="2"/>
      <charset val="238"/>
    </font>
    <font>
      <u/>
      <sz val="11"/>
      <color theme="10"/>
      <name val="Calibri"/>
      <family val="2"/>
      <charset val="238"/>
      <scheme val="minor"/>
    </font>
    <font>
      <sz val="11"/>
      <name val="Calibri"/>
      <family val="2"/>
      <charset val="238"/>
    </font>
    <font>
      <b/>
      <sz val="12"/>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EF2CB"/>
        <bgColor rgb="FFFEF2CB"/>
      </patternFill>
    </fill>
  </fills>
  <borders count="20">
    <border>
      <left/>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8" fillId="0" borderId="0" applyNumberFormat="0" applyFill="0" applyBorder="0" applyAlignment="0" applyProtection="0"/>
  </cellStyleXfs>
  <cellXfs count="120">
    <xf numFmtId="0" fontId="0" fillId="0" borderId="0" xfId="0"/>
    <xf numFmtId="0" fontId="2" fillId="0" borderId="1"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6" fillId="0" borderId="7" xfId="0" applyFont="1" applyBorder="1" applyAlignment="1">
      <alignment horizontal="left" vertical="center" wrapText="1"/>
    </xf>
    <xf numFmtId="1" fontId="5" fillId="0" borderId="7" xfId="0" applyNumberFormat="1" applyFont="1"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xf>
    <xf numFmtId="0" fontId="1" fillId="0" borderId="0" xfId="0" applyFont="1"/>
    <xf numFmtId="0" fontId="4"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6" fillId="0" borderId="7" xfId="0" applyNumberFormat="1" applyFont="1" applyBorder="1" applyAlignment="1">
      <alignment horizontal="center" vertical="center" wrapText="1"/>
    </xf>
    <xf numFmtId="3" fontId="5" fillId="2" borderId="7"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xf>
    <xf numFmtId="49" fontId="4" fillId="0" borderId="7" xfId="0" applyNumberFormat="1" applyFont="1" applyBorder="1" applyAlignment="1">
      <alignment horizontal="center" vertical="center" wrapText="1"/>
    </xf>
    <xf numFmtId="3" fontId="5" fillId="3" borderId="7" xfId="0" applyNumberFormat="1" applyFont="1" applyFill="1" applyBorder="1" applyAlignment="1">
      <alignment horizontal="center" vertical="center" wrapText="1"/>
    </xf>
    <xf numFmtId="49" fontId="5" fillId="0" borderId="7"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center" vertical="center" wrapText="1"/>
    </xf>
    <xf numFmtId="49" fontId="16" fillId="0" borderId="19"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0" fillId="0" borderId="10" xfId="0" applyBorder="1"/>
    <xf numFmtId="0" fontId="0" fillId="0" borderId="0" xfId="0" applyBorder="1"/>
    <xf numFmtId="3" fontId="9" fillId="4" borderId="19" xfId="0" applyNumberFormat="1" applyFont="1" applyFill="1" applyBorder="1" applyAlignment="1">
      <alignment horizontal="center" vertical="center" wrapText="1"/>
    </xf>
    <xf numFmtId="1" fontId="9" fillId="4" borderId="19" xfId="0" applyNumberFormat="1" applyFont="1" applyFill="1" applyBorder="1" applyAlignment="1">
      <alignment horizontal="center" vertical="center" wrapText="1"/>
    </xf>
    <xf numFmtId="0" fontId="20" fillId="0" borderId="3" xfId="0" applyFont="1" applyBorder="1" applyAlignment="1">
      <alignment vertical="center" wrapText="1"/>
    </xf>
    <xf numFmtId="3" fontId="19" fillId="0" borderId="2" xfId="0" applyNumberFormat="1"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3" fontId="9" fillId="0" borderId="2" xfId="0" applyNumberFormat="1" applyFont="1" applyBorder="1" applyAlignment="1">
      <alignment horizontal="center" vertical="center" wrapText="1"/>
    </xf>
    <xf numFmtId="0" fontId="9" fillId="0" borderId="4" xfId="0" applyFont="1" applyBorder="1" applyAlignment="1">
      <alignment vertical="center"/>
    </xf>
    <xf numFmtId="3" fontId="5" fillId="0" borderId="7"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0" fillId="0" borderId="0" xfId="0" applyBorder="1" applyAlignment="1">
      <alignment horizontal="left"/>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1" fontId="9"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2" xfId="0" applyFont="1" applyBorder="1" applyAlignment="1">
      <alignment vertical="center" wrapText="1"/>
    </xf>
    <xf numFmtId="0" fontId="9" fillId="0" borderId="3" xfId="0" applyFont="1" applyBorder="1" applyAlignment="1">
      <alignment vertical="center"/>
    </xf>
    <xf numFmtId="0" fontId="4" fillId="0" borderId="2" xfId="0" applyFont="1" applyBorder="1" applyAlignment="1">
      <alignment vertical="top" wrapText="1"/>
    </xf>
    <xf numFmtId="0" fontId="9" fillId="0" borderId="3" xfId="0" applyFont="1" applyBorder="1"/>
    <xf numFmtId="0" fontId="9" fillId="0" borderId="4" xfId="0" applyFont="1" applyBorder="1"/>
    <xf numFmtId="0" fontId="12" fillId="0" borderId="2" xfId="0" applyFont="1" applyBorder="1" applyAlignment="1">
      <alignment vertical="top" wrapText="1"/>
    </xf>
    <xf numFmtId="0" fontId="9" fillId="0" borderId="3" xfId="0" applyFont="1" applyBorder="1" applyAlignment="1">
      <alignment vertical="top"/>
    </xf>
    <xf numFmtId="0" fontId="9" fillId="0" borderId="4" xfId="0" applyFont="1" applyBorder="1" applyAlignment="1">
      <alignment vertical="top"/>
    </xf>
    <xf numFmtId="0" fontId="13" fillId="0" borderId="2" xfId="0" applyFont="1" applyBorder="1" applyAlignment="1">
      <alignment vertical="top" wrapText="1"/>
    </xf>
    <xf numFmtId="0" fontId="5" fillId="0" borderId="0" xfId="0" applyFont="1" applyAlignment="1">
      <alignment vertical="top" wrapText="1"/>
    </xf>
    <xf numFmtId="0" fontId="14" fillId="0" borderId="2" xfId="0" applyFont="1" applyBorder="1" applyAlignment="1">
      <alignment vertical="top"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3" fillId="0" borderId="2" xfId="0" applyFont="1" applyBorder="1" applyAlignment="1">
      <alignmen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4" fillId="0" borderId="2" xfId="0" applyFont="1" applyBorder="1" applyAlignment="1">
      <alignment horizontal="left" vertical="center" wrapText="1"/>
    </xf>
    <xf numFmtId="49" fontId="10" fillId="0" borderId="2" xfId="0" applyNumberFormat="1" applyFont="1" applyBorder="1" applyAlignment="1">
      <alignment vertical="top" wrapText="1"/>
    </xf>
    <xf numFmtId="49" fontId="3" fillId="0" borderId="3" xfId="0" applyNumberFormat="1" applyFont="1" applyBorder="1"/>
    <xf numFmtId="49" fontId="3" fillId="0" borderId="4" xfId="0" applyNumberFormat="1" applyFont="1" applyBorder="1"/>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1" fontId="18" fillId="0" borderId="2" xfId="1" applyNumberFormat="1" applyFont="1" applyBorder="1" applyAlignment="1">
      <alignment horizontal="center" vertical="center" wrapText="1"/>
    </xf>
    <xf numFmtId="1" fontId="18" fillId="0" borderId="2" xfId="1" applyNumberForma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1" fontId="5"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endula.maresova@vspj.cz" TargetMode="External"/><Relationship Id="rId1" Type="http://schemas.openxmlformats.org/officeDocument/2006/relationships/hyperlink" Target="mailto:vendula.maresova@vspj.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1C93-EC45-467F-BA53-3DE21970FE81}">
  <dimension ref="A1:J116"/>
  <sheetViews>
    <sheetView tabSelected="1" view="pageBreakPreview" zoomScaleNormal="100" zoomScaleSheetLayoutView="100" workbookViewId="0">
      <selection activeCell="B6" sqref="B6:F8"/>
    </sheetView>
  </sheetViews>
  <sheetFormatPr defaultRowHeight="15" x14ac:dyDescent="0.25"/>
  <cols>
    <col min="1" max="1" width="17.85546875" customWidth="1"/>
    <col min="2" max="2" width="29" customWidth="1"/>
    <col min="3" max="3" width="16.85546875" customWidth="1"/>
    <col min="4" max="4" width="17.7109375" customWidth="1"/>
    <col min="5" max="5" width="14" customWidth="1"/>
    <col min="6" max="6" width="14.7109375" customWidth="1"/>
  </cols>
  <sheetData>
    <row r="1" spans="1:6" ht="18.75" x14ac:dyDescent="0.25">
      <c r="A1" s="1" t="s">
        <v>0</v>
      </c>
      <c r="B1" s="103" t="s">
        <v>81</v>
      </c>
      <c r="C1" s="95"/>
      <c r="D1" s="95"/>
      <c r="E1" s="95"/>
      <c r="F1" s="96"/>
    </row>
    <row r="2" spans="1:6" ht="15" customHeight="1" x14ac:dyDescent="0.25">
      <c r="A2" s="104" t="s">
        <v>1</v>
      </c>
      <c r="B2" s="105"/>
      <c r="C2" s="105"/>
      <c r="D2" s="105"/>
      <c r="E2" s="105"/>
      <c r="F2" s="106"/>
    </row>
    <row r="3" spans="1:6" ht="15" customHeight="1" x14ac:dyDescent="0.25">
      <c r="A3" s="104" t="s">
        <v>2</v>
      </c>
      <c r="B3" s="105"/>
      <c r="C3" s="105"/>
      <c r="D3" s="105"/>
      <c r="E3" s="105"/>
      <c r="F3" s="106"/>
    </row>
    <row r="4" spans="1:6" x14ac:dyDescent="0.25">
      <c r="A4" s="2" t="s">
        <v>3</v>
      </c>
      <c r="B4" s="50" t="s">
        <v>142</v>
      </c>
      <c r="C4" s="107"/>
      <c r="D4" s="107"/>
      <c r="E4" s="107"/>
      <c r="F4" s="51"/>
    </row>
    <row r="5" spans="1:6" x14ac:dyDescent="0.25">
      <c r="A5" s="3" t="s">
        <v>4</v>
      </c>
      <c r="B5" s="50" t="s">
        <v>5</v>
      </c>
      <c r="C5" s="107"/>
      <c r="D5" s="107"/>
      <c r="E5" s="107"/>
      <c r="F5" s="51"/>
    </row>
    <row r="6" spans="1:6" x14ac:dyDescent="0.25">
      <c r="A6" s="108" t="s">
        <v>6</v>
      </c>
      <c r="B6" s="111" t="s">
        <v>7</v>
      </c>
      <c r="C6" s="112"/>
      <c r="D6" s="112"/>
      <c r="E6" s="112"/>
      <c r="F6" s="113"/>
    </row>
    <row r="7" spans="1:6" x14ac:dyDescent="0.25">
      <c r="A7" s="109"/>
      <c r="B7" s="114"/>
      <c r="C7" s="115"/>
      <c r="D7" s="115"/>
      <c r="E7" s="115"/>
      <c r="F7" s="116"/>
    </row>
    <row r="8" spans="1:6" x14ac:dyDescent="0.25">
      <c r="A8" s="110"/>
      <c r="B8" s="117"/>
      <c r="C8" s="118"/>
      <c r="D8" s="118"/>
      <c r="E8" s="118"/>
      <c r="F8" s="119"/>
    </row>
    <row r="9" spans="1:6" ht="25.5" x14ac:dyDescent="0.25">
      <c r="A9" s="3" t="s">
        <v>8</v>
      </c>
      <c r="B9" s="76" t="s">
        <v>9</v>
      </c>
      <c r="C9" s="78"/>
      <c r="D9" s="76" t="s">
        <v>10</v>
      </c>
      <c r="E9" s="77"/>
      <c r="F9" s="78"/>
    </row>
    <row r="10" spans="1:6" ht="25.5" customHeight="1" x14ac:dyDescent="0.25">
      <c r="A10" s="4" t="s">
        <v>11</v>
      </c>
      <c r="B10" s="3" t="s">
        <v>12</v>
      </c>
      <c r="C10" s="76" t="s">
        <v>13</v>
      </c>
      <c r="D10" s="78"/>
      <c r="E10" s="55" t="s">
        <v>14</v>
      </c>
      <c r="F10" s="57"/>
    </row>
    <row r="11" spans="1:6" x14ac:dyDescent="0.25">
      <c r="A11" s="3" t="s">
        <v>15</v>
      </c>
      <c r="B11" s="5">
        <v>450</v>
      </c>
      <c r="C11" s="100">
        <v>450</v>
      </c>
      <c r="D11" s="101"/>
      <c r="E11" s="102">
        <v>0</v>
      </c>
      <c r="F11" s="36"/>
    </row>
    <row r="12" spans="1:6" x14ac:dyDescent="0.25">
      <c r="A12" s="3" t="s">
        <v>16</v>
      </c>
      <c r="B12" s="5">
        <v>450</v>
      </c>
      <c r="C12" s="100">
        <v>450</v>
      </c>
      <c r="D12" s="101"/>
      <c r="E12" s="102">
        <v>0</v>
      </c>
      <c r="F12" s="36"/>
    </row>
    <row r="13" spans="1:6" x14ac:dyDescent="0.25">
      <c r="A13" s="43"/>
      <c r="B13" s="44"/>
      <c r="C13" s="44"/>
      <c r="D13" s="44"/>
      <c r="E13" s="44"/>
      <c r="F13" s="45"/>
    </row>
    <row r="14" spans="1:6" ht="15.75" x14ac:dyDescent="0.25">
      <c r="A14" s="97" t="s">
        <v>17</v>
      </c>
      <c r="B14" s="98"/>
      <c r="C14" s="98"/>
      <c r="D14" s="98"/>
      <c r="E14" s="98"/>
      <c r="F14" s="99"/>
    </row>
    <row r="15" spans="1:6" x14ac:dyDescent="0.25">
      <c r="A15" s="6"/>
      <c r="B15" s="55" t="s">
        <v>18</v>
      </c>
      <c r="C15" s="57"/>
      <c r="D15" s="55" t="s">
        <v>19</v>
      </c>
      <c r="E15" s="56"/>
      <c r="F15" s="57"/>
    </row>
    <row r="16" spans="1:6" x14ac:dyDescent="0.25">
      <c r="A16" s="3" t="s">
        <v>20</v>
      </c>
      <c r="B16" s="49" t="s">
        <v>80</v>
      </c>
      <c r="C16" s="36"/>
      <c r="D16" s="49" t="s">
        <v>80</v>
      </c>
      <c r="E16" s="66"/>
      <c r="F16" s="36"/>
    </row>
    <row r="17" spans="1:6" x14ac:dyDescent="0.25">
      <c r="A17" s="3" t="s">
        <v>0</v>
      </c>
      <c r="B17" s="49" t="s">
        <v>81</v>
      </c>
      <c r="C17" s="36"/>
      <c r="D17" s="49" t="s">
        <v>81</v>
      </c>
      <c r="E17" s="66"/>
      <c r="F17" s="36"/>
    </row>
    <row r="18" spans="1:6" x14ac:dyDescent="0.25">
      <c r="A18" s="3" t="s">
        <v>21</v>
      </c>
      <c r="B18" s="49" t="s">
        <v>82</v>
      </c>
      <c r="C18" s="36"/>
      <c r="D18" s="49" t="s">
        <v>82</v>
      </c>
      <c r="E18" s="66"/>
      <c r="F18" s="36"/>
    </row>
    <row r="19" spans="1:6" x14ac:dyDescent="0.25">
      <c r="A19" s="3" t="s">
        <v>22</v>
      </c>
      <c r="B19" s="49">
        <v>567141153</v>
      </c>
      <c r="C19" s="36"/>
      <c r="D19" s="49">
        <v>567141153</v>
      </c>
      <c r="E19" s="66"/>
      <c r="F19" s="36"/>
    </row>
    <row r="20" spans="1:6" x14ac:dyDescent="0.25">
      <c r="A20" s="3" t="s">
        <v>23</v>
      </c>
      <c r="B20" s="93" t="s">
        <v>83</v>
      </c>
      <c r="C20" s="36"/>
      <c r="D20" s="94" t="s">
        <v>84</v>
      </c>
      <c r="E20" s="95"/>
      <c r="F20" s="96"/>
    </row>
    <row r="21" spans="1:6" x14ac:dyDescent="0.25">
      <c r="A21" s="43"/>
      <c r="B21" s="44"/>
      <c r="C21" s="44"/>
      <c r="D21" s="44"/>
      <c r="E21" s="44"/>
      <c r="F21" s="45"/>
    </row>
    <row r="22" spans="1:6" ht="15" customHeight="1" x14ac:dyDescent="0.25">
      <c r="A22" s="97" t="s">
        <v>24</v>
      </c>
      <c r="B22" s="98"/>
      <c r="C22" s="98"/>
      <c r="D22" s="98"/>
      <c r="E22" s="98"/>
      <c r="F22" s="99"/>
    </row>
    <row r="23" spans="1:6" ht="29.25" customHeight="1" x14ac:dyDescent="0.25">
      <c r="A23" s="3" t="s">
        <v>25</v>
      </c>
      <c r="B23" s="86" t="s">
        <v>85</v>
      </c>
      <c r="C23" s="66"/>
      <c r="D23" s="66"/>
      <c r="E23" s="66"/>
      <c r="F23" s="36"/>
    </row>
    <row r="24" spans="1:6" x14ac:dyDescent="0.25">
      <c r="A24" s="63">
        <v>1</v>
      </c>
      <c r="B24" s="76" t="s">
        <v>26</v>
      </c>
      <c r="C24" s="77"/>
      <c r="D24" s="77"/>
      <c r="E24" s="77"/>
      <c r="F24" s="78"/>
    </row>
    <row r="25" spans="1:6" ht="327" customHeight="1" x14ac:dyDescent="0.25">
      <c r="A25" s="64"/>
      <c r="B25" s="87" t="s">
        <v>101</v>
      </c>
      <c r="C25" s="88"/>
      <c r="D25" s="88"/>
      <c r="E25" s="88"/>
      <c r="F25" s="89"/>
    </row>
    <row r="26" spans="1:6" x14ac:dyDescent="0.25">
      <c r="A26" s="63">
        <v>2</v>
      </c>
      <c r="B26" s="76" t="s">
        <v>27</v>
      </c>
      <c r="C26" s="77"/>
      <c r="D26" s="77"/>
      <c r="E26" s="77"/>
      <c r="F26" s="78"/>
    </row>
    <row r="27" spans="1:6" ht="113.25" customHeight="1" x14ac:dyDescent="0.25">
      <c r="A27" s="64"/>
      <c r="B27" s="90" t="s">
        <v>102</v>
      </c>
      <c r="C27" s="91"/>
      <c r="D27" s="91"/>
      <c r="E27" s="91"/>
      <c r="F27" s="92"/>
    </row>
    <row r="28" spans="1:6" x14ac:dyDescent="0.25">
      <c r="A28" s="63">
        <v>3</v>
      </c>
      <c r="B28" s="76" t="s">
        <v>28</v>
      </c>
      <c r="C28" s="77"/>
      <c r="D28" s="77"/>
      <c r="E28" s="77"/>
      <c r="F28" s="78"/>
    </row>
    <row r="29" spans="1:6" ht="205.5" customHeight="1" x14ac:dyDescent="0.25">
      <c r="A29" s="64"/>
      <c r="B29" s="79" t="s">
        <v>103</v>
      </c>
      <c r="C29" s="80"/>
      <c r="D29" s="80"/>
      <c r="E29" s="80"/>
      <c r="F29" s="81"/>
    </row>
    <row r="30" spans="1:6" x14ac:dyDescent="0.25">
      <c r="A30" s="63">
        <v>4</v>
      </c>
      <c r="B30" s="76" t="s">
        <v>104</v>
      </c>
      <c r="C30" s="77"/>
      <c r="D30" s="77"/>
      <c r="E30" s="77"/>
      <c r="F30" s="78"/>
    </row>
    <row r="31" spans="1:6" ht="108.75" customHeight="1" x14ac:dyDescent="0.25">
      <c r="A31" s="64"/>
      <c r="B31" s="58" t="s">
        <v>105</v>
      </c>
      <c r="C31" s="84"/>
      <c r="D31" s="84"/>
      <c r="E31" s="84"/>
      <c r="F31" s="85"/>
    </row>
    <row r="32" spans="1:6" x14ac:dyDescent="0.25">
      <c r="A32" s="63">
        <v>5</v>
      </c>
      <c r="B32" s="76" t="s">
        <v>106</v>
      </c>
      <c r="C32" s="77"/>
      <c r="D32" s="77"/>
      <c r="E32" s="77"/>
      <c r="F32" s="78"/>
    </row>
    <row r="33" spans="1:9" ht="88.9" customHeight="1" x14ac:dyDescent="0.25">
      <c r="A33" s="64"/>
      <c r="B33" s="83" t="s">
        <v>29</v>
      </c>
      <c r="C33" s="84"/>
      <c r="D33" s="84"/>
      <c r="E33" s="84"/>
      <c r="F33" s="85"/>
    </row>
    <row r="34" spans="1:9" ht="24" customHeight="1" x14ac:dyDescent="0.25">
      <c r="A34" s="63">
        <v>6</v>
      </c>
      <c r="B34" s="76" t="s">
        <v>107</v>
      </c>
      <c r="C34" s="77"/>
      <c r="D34" s="77"/>
      <c r="E34" s="77"/>
      <c r="F34" s="78"/>
    </row>
    <row r="35" spans="1:9" ht="112.5" customHeight="1" x14ac:dyDescent="0.25">
      <c r="A35" s="64"/>
      <c r="B35" s="79" t="s">
        <v>86</v>
      </c>
      <c r="C35" s="80"/>
      <c r="D35" s="80"/>
      <c r="E35" s="80"/>
      <c r="F35" s="81"/>
    </row>
    <row r="36" spans="1:9" ht="26.25" customHeight="1" x14ac:dyDescent="0.25">
      <c r="A36" s="63">
        <v>7</v>
      </c>
      <c r="B36" s="76" t="s">
        <v>108</v>
      </c>
      <c r="C36" s="77"/>
      <c r="D36" s="77"/>
      <c r="E36" s="77"/>
      <c r="F36" s="78"/>
    </row>
    <row r="37" spans="1:9" ht="207.75" customHeight="1" x14ac:dyDescent="0.25">
      <c r="A37" s="64"/>
      <c r="B37" s="79" t="s">
        <v>109</v>
      </c>
      <c r="C37" s="80"/>
      <c r="D37" s="80"/>
      <c r="E37" s="80"/>
      <c r="F37" s="81"/>
    </row>
    <row r="38" spans="1:9" x14ac:dyDescent="0.25">
      <c r="A38" s="43"/>
      <c r="B38" s="44"/>
      <c r="C38" s="44"/>
      <c r="D38" s="44"/>
      <c r="E38" s="44"/>
      <c r="F38" s="45"/>
    </row>
    <row r="39" spans="1:9" ht="25.5" x14ac:dyDescent="0.25">
      <c r="A39" s="3" t="s">
        <v>30</v>
      </c>
      <c r="B39" s="76" t="s">
        <v>31</v>
      </c>
      <c r="C39" s="77"/>
      <c r="D39" s="77"/>
      <c r="E39" s="77"/>
      <c r="F39" s="78"/>
      <c r="I39" s="7"/>
    </row>
    <row r="40" spans="1:9" ht="31.5" customHeight="1" x14ac:dyDescent="0.25">
      <c r="A40" s="63">
        <v>1</v>
      </c>
      <c r="B40" s="65" t="s">
        <v>110</v>
      </c>
      <c r="C40" s="66"/>
      <c r="D40" s="66"/>
      <c r="E40" s="66"/>
      <c r="F40" s="36"/>
      <c r="I40" s="7"/>
    </row>
    <row r="41" spans="1:9" ht="141" customHeight="1" x14ac:dyDescent="0.25">
      <c r="A41" s="64"/>
      <c r="B41" s="82" t="s">
        <v>140</v>
      </c>
      <c r="C41" s="68"/>
      <c r="D41" s="68"/>
      <c r="E41" s="68"/>
      <c r="F41" s="69"/>
    </row>
    <row r="42" spans="1:9" ht="15" customHeight="1" x14ac:dyDescent="0.25">
      <c r="A42" s="63">
        <v>2</v>
      </c>
      <c r="B42" s="65" t="s">
        <v>111</v>
      </c>
      <c r="C42" s="66"/>
      <c r="D42" s="66"/>
      <c r="E42" s="66"/>
      <c r="F42" s="36"/>
    </row>
    <row r="43" spans="1:9" ht="66.75" customHeight="1" x14ac:dyDescent="0.25">
      <c r="A43" s="64"/>
      <c r="B43" s="75" t="s">
        <v>141</v>
      </c>
      <c r="C43" s="68"/>
      <c r="D43" s="68"/>
      <c r="E43" s="68"/>
      <c r="F43" s="69"/>
    </row>
    <row r="44" spans="1:9" ht="18" customHeight="1" x14ac:dyDescent="0.25">
      <c r="A44" s="63">
        <v>3</v>
      </c>
      <c r="B44" s="65" t="s">
        <v>112</v>
      </c>
      <c r="C44" s="66"/>
      <c r="D44" s="66"/>
      <c r="E44" s="66"/>
      <c r="F44" s="36"/>
    </row>
    <row r="45" spans="1:9" ht="164.25" customHeight="1" x14ac:dyDescent="0.25">
      <c r="A45" s="64"/>
      <c r="B45" s="67" t="s">
        <v>113</v>
      </c>
      <c r="C45" s="68"/>
      <c r="D45" s="68"/>
      <c r="E45" s="68"/>
      <c r="F45" s="69"/>
    </row>
    <row r="46" spans="1:9" ht="27.75" customHeight="1" x14ac:dyDescent="0.25">
      <c r="A46" s="63">
        <v>4</v>
      </c>
      <c r="B46" s="65" t="s">
        <v>114</v>
      </c>
      <c r="C46" s="66"/>
      <c r="D46" s="66"/>
      <c r="E46" s="66"/>
      <c r="F46" s="36"/>
    </row>
    <row r="47" spans="1:9" ht="184.5" customHeight="1" x14ac:dyDescent="0.25">
      <c r="A47" s="64"/>
      <c r="B47" s="70" t="s">
        <v>115</v>
      </c>
      <c r="C47" s="68"/>
      <c r="D47" s="68"/>
      <c r="E47" s="68"/>
      <c r="F47" s="69"/>
    </row>
    <row r="48" spans="1:9" ht="25.5" customHeight="1" x14ac:dyDescent="0.25">
      <c r="A48" s="63">
        <v>5</v>
      </c>
      <c r="B48" s="65" t="s">
        <v>116</v>
      </c>
      <c r="C48" s="66"/>
      <c r="D48" s="66"/>
      <c r="E48" s="66"/>
      <c r="F48" s="36"/>
    </row>
    <row r="49" spans="1:6" ht="170.25" customHeight="1" x14ac:dyDescent="0.25">
      <c r="A49" s="64"/>
      <c r="B49" s="74" t="s">
        <v>88</v>
      </c>
      <c r="C49" s="74"/>
      <c r="D49" s="74"/>
      <c r="E49" s="74"/>
      <c r="F49" s="74"/>
    </row>
    <row r="50" spans="1:6" ht="30.75" customHeight="1" x14ac:dyDescent="0.25">
      <c r="A50" s="63">
        <v>6</v>
      </c>
      <c r="B50" s="65" t="s">
        <v>117</v>
      </c>
      <c r="C50" s="66"/>
      <c r="D50" s="66"/>
      <c r="E50" s="66"/>
      <c r="F50" s="36"/>
    </row>
    <row r="51" spans="1:6" ht="53.25" customHeight="1" x14ac:dyDescent="0.25">
      <c r="A51" s="64"/>
      <c r="B51" s="67" t="s">
        <v>118</v>
      </c>
      <c r="C51" s="68"/>
      <c r="D51" s="68"/>
      <c r="E51" s="68"/>
      <c r="F51" s="69"/>
    </row>
    <row r="52" spans="1:6" ht="36" customHeight="1" x14ac:dyDescent="0.25">
      <c r="A52" s="63">
        <v>7</v>
      </c>
      <c r="B52" s="65" t="s">
        <v>119</v>
      </c>
      <c r="C52" s="66"/>
      <c r="D52" s="66"/>
      <c r="E52" s="66"/>
      <c r="F52" s="36"/>
    </row>
    <row r="53" spans="1:6" ht="97.15" customHeight="1" x14ac:dyDescent="0.25">
      <c r="A53" s="64"/>
      <c r="B53" s="74" t="s">
        <v>87</v>
      </c>
      <c r="C53" s="74"/>
      <c r="D53" s="74"/>
      <c r="E53" s="74"/>
      <c r="F53" s="74"/>
    </row>
    <row r="54" spans="1:6" ht="31.5" customHeight="1" x14ac:dyDescent="0.25">
      <c r="A54" s="63">
        <v>8</v>
      </c>
      <c r="B54" s="65" t="s">
        <v>120</v>
      </c>
      <c r="C54" s="66"/>
      <c r="D54" s="66"/>
      <c r="E54" s="66"/>
      <c r="F54" s="36"/>
    </row>
    <row r="55" spans="1:6" ht="385.5" customHeight="1" x14ac:dyDescent="0.25">
      <c r="A55" s="64"/>
      <c r="B55" s="70" t="s">
        <v>121</v>
      </c>
      <c r="C55" s="68"/>
      <c r="D55" s="68"/>
      <c r="E55" s="68"/>
      <c r="F55" s="69"/>
    </row>
    <row r="56" spans="1:6" ht="19.5" customHeight="1" x14ac:dyDescent="0.25">
      <c r="A56" s="63">
        <v>9</v>
      </c>
      <c r="B56" s="65" t="s">
        <v>122</v>
      </c>
      <c r="C56" s="66"/>
      <c r="D56" s="66"/>
      <c r="E56" s="66"/>
      <c r="F56" s="36"/>
    </row>
    <row r="57" spans="1:6" ht="180" customHeight="1" x14ac:dyDescent="0.25">
      <c r="A57" s="64"/>
      <c r="B57" s="74" t="s">
        <v>99</v>
      </c>
      <c r="C57" s="74"/>
      <c r="D57" s="74"/>
      <c r="E57" s="74"/>
      <c r="F57" s="74"/>
    </row>
    <row r="58" spans="1:6" ht="17.25" customHeight="1" x14ac:dyDescent="0.25">
      <c r="A58" s="63">
        <v>10</v>
      </c>
      <c r="B58" s="65" t="s">
        <v>123</v>
      </c>
      <c r="C58" s="66"/>
      <c r="D58" s="66"/>
      <c r="E58" s="66"/>
      <c r="F58" s="36"/>
    </row>
    <row r="59" spans="1:6" ht="74.25" customHeight="1" x14ac:dyDescent="0.25">
      <c r="A59" s="64"/>
      <c r="B59" s="70" t="s">
        <v>124</v>
      </c>
      <c r="C59" s="71"/>
      <c r="D59" s="71"/>
      <c r="E59" s="71"/>
      <c r="F59" s="72"/>
    </row>
    <row r="60" spans="1:6" ht="26.25" customHeight="1" x14ac:dyDescent="0.25">
      <c r="A60" s="63">
        <v>11</v>
      </c>
      <c r="B60" s="65" t="s">
        <v>125</v>
      </c>
      <c r="C60" s="66"/>
      <c r="D60" s="66"/>
      <c r="E60" s="66"/>
      <c r="F60" s="36"/>
    </row>
    <row r="61" spans="1:6" ht="95.25" customHeight="1" x14ac:dyDescent="0.25">
      <c r="A61" s="64"/>
      <c r="B61" s="70" t="s">
        <v>126</v>
      </c>
      <c r="C61" s="71"/>
      <c r="D61" s="71"/>
      <c r="E61" s="71"/>
      <c r="F61" s="72"/>
    </row>
    <row r="62" spans="1:6" ht="19.5" customHeight="1" x14ac:dyDescent="0.25">
      <c r="A62" s="63">
        <v>12</v>
      </c>
      <c r="B62" s="65" t="s">
        <v>127</v>
      </c>
      <c r="C62" s="66"/>
      <c r="D62" s="66"/>
      <c r="E62" s="66"/>
      <c r="F62" s="36"/>
    </row>
    <row r="63" spans="1:6" ht="64.5" customHeight="1" x14ac:dyDescent="0.25">
      <c r="A63" s="64"/>
      <c r="B63" s="70" t="s">
        <v>128</v>
      </c>
      <c r="C63" s="71"/>
      <c r="D63" s="71"/>
      <c r="E63" s="71"/>
      <c r="F63" s="72"/>
    </row>
    <row r="64" spans="1:6" ht="21.75" customHeight="1" x14ac:dyDescent="0.25">
      <c r="A64" s="63">
        <v>13</v>
      </c>
      <c r="B64" s="65" t="s">
        <v>129</v>
      </c>
      <c r="C64" s="66"/>
      <c r="D64" s="66"/>
      <c r="E64" s="66"/>
      <c r="F64" s="36"/>
    </row>
    <row r="65" spans="1:10" ht="54" customHeight="1" x14ac:dyDescent="0.25">
      <c r="A65" s="64"/>
      <c r="B65" s="73" t="s">
        <v>100</v>
      </c>
      <c r="C65" s="71"/>
      <c r="D65" s="71"/>
      <c r="E65" s="71"/>
      <c r="F65" s="72"/>
    </row>
    <row r="66" spans="1:10" ht="22.5" customHeight="1" x14ac:dyDescent="0.25">
      <c r="A66" s="63">
        <v>14</v>
      </c>
      <c r="B66" s="65" t="s">
        <v>130</v>
      </c>
      <c r="C66" s="66"/>
      <c r="D66" s="66"/>
      <c r="E66" s="66"/>
      <c r="F66" s="36"/>
    </row>
    <row r="67" spans="1:10" ht="157.5" customHeight="1" x14ac:dyDescent="0.25">
      <c r="A67" s="64"/>
      <c r="B67" s="67" t="s">
        <v>131</v>
      </c>
      <c r="C67" s="68"/>
      <c r="D67" s="68"/>
      <c r="E67" s="68"/>
      <c r="F67" s="69"/>
    </row>
    <row r="68" spans="1:10" ht="21.75" customHeight="1" x14ac:dyDescent="0.25">
      <c r="A68" s="63">
        <v>15</v>
      </c>
      <c r="B68" s="65" t="s">
        <v>132</v>
      </c>
      <c r="C68" s="66"/>
      <c r="D68" s="66"/>
      <c r="E68" s="66"/>
      <c r="F68" s="36"/>
    </row>
    <row r="69" spans="1:10" ht="333.75" customHeight="1" x14ac:dyDescent="0.25">
      <c r="A69" s="64"/>
      <c r="B69" s="67" t="s">
        <v>133</v>
      </c>
      <c r="C69" s="68"/>
      <c r="D69" s="68"/>
      <c r="E69" s="68"/>
      <c r="F69" s="69"/>
    </row>
    <row r="70" spans="1:10" ht="23.25" customHeight="1" x14ac:dyDescent="0.25">
      <c r="A70" s="63">
        <v>16</v>
      </c>
      <c r="B70" s="65" t="s">
        <v>134</v>
      </c>
      <c r="C70" s="66"/>
      <c r="D70" s="66"/>
      <c r="E70" s="66"/>
      <c r="F70" s="36"/>
    </row>
    <row r="71" spans="1:10" ht="83.25" customHeight="1" x14ac:dyDescent="0.25">
      <c r="A71" s="64"/>
      <c r="B71" s="67" t="s">
        <v>135</v>
      </c>
      <c r="C71" s="68"/>
      <c r="D71" s="68"/>
      <c r="E71" s="68"/>
      <c r="F71" s="69"/>
    </row>
    <row r="72" spans="1:10" x14ac:dyDescent="0.25">
      <c r="A72" s="43"/>
      <c r="B72" s="44"/>
      <c r="C72" s="44"/>
      <c r="D72" s="44"/>
      <c r="E72" s="44"/>
      <c r="F72" s="45"/>
    </row>
    <row r="73" spans="1:10" ht="33.75" customHeight="1" x14ac:dyDescent="0.25">
      <c r="A73" s="3" t="s">
        <v>32</v>
      </c>
      <c r="B73" s="55" t="s">
        <v>33</v>
      </c>
      <c r="C73" s="56"/>
      <c r="D73" s="56"/>
      <c r="E73" s="56"/>
      <c r="F73" s="57"/>
    </row>
    <row r="74" spans="1:10" ht="45" customHeight="1" x14ac:dyDescent="0.25">
      <c r="A74" s="3" t="s">
        <v>34</v>
      </c>
      <c r="B74" s="55" t="s">
        <v>35</v>
      </c>
      <c r="C74" s="57"/>
      <c r="D74" s="55" t="s">
        <v>36</v>
      </c>
      <c r="E74" s="56"/>
      <c r="F74" s="57"/>
      <c r="J74" s="8"/>
    </row>
    <row r="75" spans="1:10" ht="34.5" customHeight="1" x14ac:dyDescent="0.25">
      <c r="A75" s="9" t="s">
        <v>37</v>
      </c>
      <c r="B75" s="58" t="s">
        <v>97</v>
      </c>
      <c r="C75" s="59"/>
      <c r="D75" s="58" t="s">
        <v>96</v>
      </c>
      <c r="E75" s="60"/>
      <c r="F75" s="59"/>
    </row>
    <row r="76" spans="1:10" x14ac:dyDescent="0.25">
      <c r="A76" s="43"/>
      <c r="B76" s="44"/>
      <c r="C76" s="44"/>
      <c r="D76" s="44"/>
      <c r="E76" s="44"/>
      <c r="F76" s="45"/>
    </row>
    <row r="77" spans="1:10" ht="46.5" customHeight="1" x14ac:dyDescent="0.25">
      <c r="A77" s="3" t="s">
        <v>40</v>
      </c>
      <c r="B77" s="55" t="s">
        <v>41</v>
      </c>
      <c r="C77" s="56"/>
      <c r="D77" s="56"/>
      <c r="E77" s="56"/>
      <c r="F77" s="57"/>
    </row>
    <row r="78" spans="1:10" ht="33.75" customHeight="1" x14ac:dyDescent="0.25">
      <c r="A78" s="6"/>
      <c r="B78" s="9" t="s">
        <v>42</v>
      </c>
      <c r="C78" s="55" t="s">
        <v>43</v>
      </c>
      <c r="D78" s="57"/>
      <c r="E78" s="55" t="s">
        <v>44</v>
      </c>
      <c r="F78" s="57"/>
    </row>
    <row r="79" spans="1:10" x14ac:dyDescent="0.25">
      <c r="A79" s="10"/>
      <c r="B79" s="11">
        <v>2021</v>
      </c>
      <c r="C79" s="49" t="s">
        <v>90</v>
      </c>
      <c r="D79" s="36"/>
      <c r="E79" s="50"/>
      <c r="F79" s="51"/>
    </row>
    <row r="80" spans="1:10" ht="21.75" customHeight="1" x14ac:dyDescent="0.25">
      <c r="A80" s="10"/>
      <c r="B80" s="11">
        <v>2022</v>
      </c>
      <c r="C80" s="61" t="s">
        <v>89</v>
      </c>
      <c r="D80" s="36"/>
      <c r="E80" s="50"/>
      <c r="F80" s="51"/>
    </row>
    <row r="81" spans="1:6" ht="23.25" customHeight="1" x14ac:dyDescent="0.25">
      <c r="A81" s="10"/>
      <c r="B81" s="11">
        <v>2023</v>
      </c>
      <c r="C81" s="61" t="s">
        <v>91</v>
      </c>
      <c r="D81" s="36"/>
      <c r="E81" s="62" t="s">
        <v>45</v>
      </c>
      <c r="F81" s="36"/>
    </row>
    <row r="82" spans="1:6" x14ac:dyDescent="0.25">
      <c r="A82" s="43"/>
      <c r="B82" s="44"/>
      <c r="C82" s="44"/>
      <c r="D82" s="44"/>
      <c r="E82" s="44"/>
      <c r="F82" s="45"/>
    </row>
    <row r="83" spans="1:6" ht="15" customHeight="1" x14ac:dyDescent="0.25">
      <c r="A83" s="46" t="s">
        <v>92</v>
      </c>
      <c r="B83" s="47"/>
      <c r="C83" s="47"/>
      <c r="D83" s="47"/>
      <c r="E83" s="47"/>
      <c r="F83" s="48"/>
    </row>
    <row r="84" spans="1:6" ht="38.25" x14ac:dyDescent="0.25">
      <c r="A84" s="12"/>
      <c r="B84" s="12"/>
      <c r="C84" s="9" t="s">
        <v>46</v>
      </c>
      <c r="D84" s="9" t="s">
        <v>47</v>
      </c>
      <c r="E84" s="13" t="s">
        <v>48</v>
      </c>
      <c r="F84" s="14" t="s">
        <v>49</v>
      </c>
    </row>
    <row r="85" spans="1:6" ht="31.5" x14ac:dyDescent="0.25">
      <c r="A85" s="15" t="s">
        <v>37</v>
      </c>
      <c r="B85" s="4" t="s">
        <v>50</v>
      </c>
      <c r="C85" s="16">
        <f>SUM(C86:C88)</f>
        <v>0</v>
      </c>
      <c r="D85" s="16">
        <f>SUM(D86:D88)</f>
        <v>0</v>
      </c>
      <c r="E85" s="16">
        <f>D85-C85</f>
        <v>0</v>
      </c>
      <c r="F85" s="17">
        <f>E85/C$101</f>
        <v>0</v>
      </c>
    </row>
    <row r="86" spans="1:6" ht="25.5" x14ac:dyDescent="0.25">
      <c r="A86" s="18" t="s">
        <v>51</v>
      </c>
      <c r="B86" s="10" t="s">
        <v>52</v>
      </c>
      <c r="C86" s="19">
        <v>0</v>
      </c>
      <c r="D86" s="19">
        <v>0</v>
      </c>
      <c r="E86" s="16">
        <f t="shared" ref="E86:E88" si="0">D86-C86</f>
        <v>0</v>
      </c>
      <c r="F86" s="17">
        <f>E86/C$101</f>
        <v>0</v>
      </c>
    </row>
    <row r="87" spans="1:6" ht="25.5" x14ac:dyDescent="0.25">
      <c r="A87" s="18" t="s">
        <v>53</v>
      </c>
      <c r="B87" s="10" t="s">
        <v>54</v>
      </c>
      <c r="C87" s="19">
        <v>0</v>
      </c>
      <c r="D87" s="19">
        <v>0</v>
      </c>
      <c r="E87" s="16">
        <f t="shared" si="0"/>
        <v>0</v>
      </c>
      <c r="F87" s="17">
        <f>E87/C$101</f>
        <v>0</v>
      </c>
    </row>
    <row r="88" spans="1:6" x14ac:dyDescent="0.25">
      <c r="A88" s="18" t="s">
        <v>55</v>
      </c>
      <c r="B88" s="10" t="s">
        <v>56</v>
      </c>
      <c r="C88" s="19">
        <v>0</v>
      </c>
      <c r="D88" s="19">
        <v>0</v>
      </c>
      <c r="E88" s="16">
        <f t="shared" si="0"/>
        <v>0</v>
      </c>
      <c r="F88" s="17">
        <f>E88/C$101</f>
        <v>0</v>
      </c>
    </row>
    <row r="89" spans="1:6" x14ac:dyDescent="0.25">
      <c r="A89" s="43"/>
      <c r="B89" s="44"/>
      <c r="C89" s="44"/>
      <c r="D89" s="44"/>
      <c r="E89" s="44"/>
      <c r="F89" s="45"/>
    </row>
    <row r="90" spans="1:6" ht="31.5" x14ac:dyDescent="0.25">
      <c r="A90" s="15" t="s">
        <v>38</v>
      </c>
      <c r="B90" s="4" t="s">
        <v>57</v>
      </c>
      <c r="C90" s="16">
        <f>SUM(C92:C99)</f>
        <v>450</v>
      </c>
      <c r="D90" s="16">
        <f>SUM(D92:D99)</f>
        <v>450</v>
      </c>
      <c r="E90" s="16">
        <f>D90-C90</f>
        <v>0</v>
      </c>
      <c r="F90" s="17">
        <f>E90/C$101</f>
        <v>0</v>
      </c>
    </row>
    <row r="91" spans="1:6" ht="15.75" x14ac:dyDescent="0.25">
      <c r="A91" s="20"/>
      <c r="B91" s="21" t="s">
        <v>58</v>
      </c>
      <c r="C91" s="22"/>
      <c r="D91" s="22"/>
      <c r="E91" s="22"/>
      <c r="F91" s="23"/>
    </row>
    <row r="92" spans="1:6" x14ac:dyDescent="0.25">
      <c r="A92" s="18" t="s">
        <v>59</v>
      </c>
      <c r="B92" s="10" t="s">
        <v>60</v>
      </c>
      <c r="C92" s="29">
        <v>99</v>
      </c>
      <c r="D92" s="30">
        <v>106</v>
      </c>
      <c r="E92" s="16">
        <f>SUM(D92-C92)</f>
        <v>7</v>
      </c>
      <c r="F92" s="17">
        <f>E92/C$101</f>
        <v>1.5555555555555555E-2</v>
      </c>
    </row>
    <row r="93" spans="1:6" ht="102" x14ac:dyDescent="0.25">
      <c r="A93" s="18" t="s">
        <v>61</v>
      </c>
      <c r="B93" s="10" t="s">
        <v>62</v>
      </c>
      <c r="C93" s="29">
        <v>15</v>
      </c>
      <c r="D93" s="29">
        <v>2</v>
      </c>
      <c r="E93" s="16">
        <f t="shared" ref="E93:E94" si="1">SUM(D93-C93)</f>
        <v>-13</v>
      </c>
      <c r="F93" s="17">
        <f>E93/C$101</f>
        <v>-2.8888888888888888E-2</v>
      </c>
    </row>
    <row r="94" spans="1:6" ht="63.75" x14ac:dyDescent="0.25">
      <c r="A94" s="18" t="s">
        <v>63</v>
      </c>
      <c r="B94" s="10" t="s">
        <v>64</v>
      </c>
      <c r="C94" s="29">
        <f>34+2</f>
        <v>36</v>
      </c>
      <c r="D94" s="29">
        <v>38</v>
      </c>
      <c r="E94" s="16">
        <f t="shared" si="1"/>
        <v>2</v>
      </c>
      <c r="F94" s="17">
        <f>E94/C$101</f>
        <v>4.4444444444444444E-3</v>
      </c>
    </row>
    <row r="95" spans="1:6" ht="15.75" x14ac:dyDescent="0.25">
      <c r="A95" s="6"/>
      <c r="B95" s="21" t="s">
        <v>65</v>
      </c>
      <c r="C95" s="31"/>
      <c r="D95" s="31"/>
      <c r="E95" s="22"/>
      <c r="F95" s="23"/>
    </row>
    <row r="96" spans="1:6" ht="25.5" x14ac:dyDescent="0.25">
      <c r="A96" s="18" t="s">
        <v>66</v>
      </c>
      <c r="B96" s="10" t="s">
        <v>67</v>
      </c>
      <c r="C96" s="29">
        <v>115</v>
      </c>
      <c r="D96" s="29">
        <v>80</v>
      </c>
      <c r="E96" s="16">
        <f>SUM(D96-C96)</f>
        <v>-35</v>
      </c>
      <c r="F96" s="17">
        <f>E96/C$101</f>
        <v>-7.7777777777777779E-2</v>
      </c>
    </row>
    <row r="97" spans="1:6" x14ac:dyDescent="0.25">
      <c r="A97" s="18" t="s">
        <v>68</v>
      </c>
      <c r="B97" s="10" t="s">
        <v>69</v>
      </c>
      <c r="C97" s="29">
        <v>155</v>
      </c>
      <c r="D97" s="29">
        <v>195</v>
      </c>
      <c r="E97" s="16">
        <f t="shared" ref="E97:E99" si="2">SUM(D97-C97)</f>
        <v>40</v>
      </c>
      <c r="F97" s="17">
        <f t="shared" ref="F97:F99" si="3">E97/C$101</f>
        <v>8.8888888888888892E-2</v>
      </c>
    </row>
    <row r="98" spans="1:6" x14ac:dyDescent="0.25">
      <c r="A98" s="18" t="s">
        <v>70</v>
      </c>
      <c r="B98" s="10" t="s">
        <v>71</v>
      </c>
      <c r="C98" s="29">
        <v>10</v>
      </c>
      <c r="D98" s="29">
        <v>9</v>
      </c>
      <c r="E98" s="16">
        <f t="shared" si="2"/>
        <v>-1</v>
      </c>
      <c r="F98" s="17">
        <f t="shared" si="3"/>
        <v>-2.2222222222222222E-3</v>
      </c>
    </row>
    <row r="99" spans="1:6" x14ac:dyDescent="0.25">
      <c r="A99" s="18" t="s">
        <v>72</v>
      </c>
      <c r="B99" s="10" t="s">
        <v>73</v>
      </c>
      <c r="C99" s="29">
        <v>20</v>
      </c>
      <c r="D99" s="29">
        <v>20</v>
      </c>
      <c r="E99" s="16">
        <f t="shared" si="2"/>
        <v>0</v>
      </c>
      <c r="F99" s="17">
        <f t="shared" si="3"/>
        <v>0</v>
      </c>
    </row>
    <row r="100" spans="1:6" x14ac:dyDescent="0.25">
      <c r="A100" s="43"/>
      <c r="B100" s="44"/>
      <c r="C100" s="44"/>
      <c r="D100" s="44"/>
      <c r="E100" s="44"/>
      <c r="F100" s="45"/>
    </row>
    <row r="101" spans="1:6" ht="31.5" x14ac:dyDescent="0.25">
      <c r="A101" s="24" t="s">
        <v>39</v>
      </c>
      <c r="B101" s="4" t="s">
        <v>74</v>
      </c>
      <c r="C101" s="16">
        <f>SUM(C90,C85,)</f>
        <v>450</v>
      </c>
      <c r="D101" s="16">
        <f>SUM(D90,D85,)</f>
        <v>450</v>
      </c>
      <c r="E101" s="16">
        <f>D101-C101</f>
        <v>0</v>
      </c>
      <c r="F101" s="17">
        <f>E101/C$101</f>
        <v>0</v>
      </c>
    </row>
    <row r="102" spans="1:6" x14ac:dyDescent="0.25">
      <c r="A102" s="43"/>
      <c r="B102" s="44"/>
      <c r="C102" s="44"/>
      <c r="D102" s="44"/>
      <c r="E102" s="44"/>
      <c r="F102" s="45"/>
    </row>
    <row r="103" spans="1:6" ht="15" customHeight="1" x14ac:dyDescent="0.25">
      <c r="A103" s="52" t="s">
        <v>75</v>
      </c>
      <c r="B103" s="53"/>
      <c r="C103" s="53"/>
      <c r="D103" s="53"/>
      <c r="E103" s="53"/>
      <c r="F103" s="54"/>
    </row>
    <row r="104" spans="1:6" ht="25.5" x14ac:dyDescent="0.25">
      <c r="A104" s="9" t="s">
        <v>76</v>
      </c>
      <c r="B104" s="55" t="s">
        <v>93</v>
      </c>
      <c r="C104" s="56"/>
      <c r="D104" s="57"/>
      <c r="E104" s="55" t="s">
        <v>77</v>
      </c>
      <c r="F104" s="57"/>
    </row>
    <row r="105" spans="1:6" ht="100.5" customHeight="1" x14ac:dyDescent="0.25">
      <c r="A105" s="25" t="s">
        <v>59</v>
      </c>
      <c r="B105" s="32" t="s">
        <v>136</v>
      </c>
      <c r="C105" s="41"/>
      <c r="D105" s="42"/>
      <c r="E105" s="35">
        <v>106</v>
      </c>
      <c r="F105" s="36"/>
    </row>
    <row r="106" spans="1:6" ht="58.5" customHeight="1" x14ac:dyDescent="0.25">
      <c r="A106" s="25" t="s">
        <v>61</v>
      </c>
      <c r="B106" s="32" t="s">
        <v>137</v>
      </c>
      <c r="C106" s="33"/>
      <c r="D106" s="34"/>
      <c r="E106" s="35">
        <v>2</v>
      </c>
      <c r="F106" s="36"/>
    </row>
    <row r="107" spans="1:6" ht="42" customHeight="1" x14ac:dyDescent="0.25">
      <c r="A107" s="25" t="s">
        <v>63</v>
      </c>
      <c r="B107" s="32" t="s">
        <v>94</v>
      </c>
      <c r="C107" s="33"/>
      <c r="D107" s="34"/>
      <c r="E107" s="35">
        <v>38</v>
      </c>
      <c r="F107" s="36"/>
    </row>
    <row r="108" spans="1:6" ht="186.75" customHeight="1" x14ac:dyDescent="0.25">
      <c r="A108" s="25" t="s">
        <v>66</v>
      </c>
      <c r="B108" s="32" t="s">
        <v>95</v>
      </c>
      <c r="C108" s="33"/>
      <c r="D108" s="34"/>
      <c r="E108" s="35">
        <v>80</v>
      </c>
      <c r="F108" s="36"/>
    </row>
    <row r="109" spans="1:6" ht="182.45" customHeight="1" x14ac:dyDescent="0.25">
      <c r="A109" s="25" t="s">
        <v>68</v>
      </c>
      <c r="B109" s="32" t="s">
        <v>138</v>
      </c>
      <c r="C109" s="33"/>
      <c r="D109" s="34"/>
      <c r="E109" s="35">
        <v>195</v>
      </c>
      <c r="F109" s="36"/>
    </row>
    <row r="110" spans="1:6" ht="60.6" customHeight="1" x14ac:dyDescent="0.25">
      <c r="A110" s="25" t="s">
        <v>70</v>
      </c>
      <c r="B110" s="32" t="s">
        <v>139</v>
      </c>
      <c r="C110" s="41"/>
      <c r="D110" s="42"/>
      <c r="E110" s="35">
        <v>9</v>
      </c>
      <c r="F110" s="36"/>
    </row>
    <row r="111" spans="1:6" ht="44.25" customHeight="1" x14ac:dyDescent="0.25">
      <c r="A111" s="25" t="s">
        <v>72</v>
      </c>
      <c r="B111" s="32" t="s">
        <v>98</v>
      </c>
      <c r="C111" s="33"/>
      <c r="D111" s="34"/>
      <c r="E111" s="35">
        <v>20</v>
      </c>
      <c r="F111" s="36"/>
    </row>
    <row r="112" spans="1:6" x14ac:dyDescent="0.25">
      <c r="A112" s="26"/>
      <c r="B112" s="37"/>
      <c r="C112" s="37"/>
      <c r="D112" s="37"/>
      <c r="E112" s="38"/>
      <c r="F112" s="39"/>
    </row>
    <row r="113" spans="1:6" x14ac:dyDescent="0.25">
      <c r="A113" s="27"/>
      <c r="B113" s="27"/>
      <c r="C113" s="27"/>
      <c r="D113" s="27"/>
      <c r="E113" s="27"/>
      <c r="F113" s="27"/>
    </row>
    <row r="114" spans="1:6" x14ac:dyDescent="0.25">
      <c r="A114" s="40" t="s">
        <v>78</v>
      </c>
      <c r="B114" s="40"/>
      <c r="C114" s="40"/>
      <c r="D114" s="40"/>
      <c r="E114" s="40"/>
      <c r="F114" s="40"/>
    </row>
    <row r="115" spans="1:6" x14ac:dyDescent="0.25">
      <c r="A115" s="40" t="s">
        <v>79</v>
      </c>
      <c r="B115" s="40"/>
      <c r="C115" s="40"/>
      <c r="D115" s="40"/>
      <c r="E115" s="40"/>
      <c r="F115" s="40"/>
    </row>
    <row r="116" spans="1:6" x14ac:dyDescent="0.25">
      <c r="A116" s="28"/>
      <c r="B116" s="28"/>
      <c r="C116" s="28"/>
      <c r="D116" s="28"/>
      <c r="E116" s="28"/>
      <c r="F116" s="28"/>
    </row>
  </sheetData>
  <mergeCells count="145">
    <mergeCell ref="B1:F1"/>
    <mergeCell ref="A2:F2"/>
    <mergeCell ref="A3:F3"/>
    <mergeCell ref="B4:F4"/>
    <mergeCell ref="B5:F5"/>
    <mergeCell ref="A6:A8"/>
    <mergeCell ref="B6:F8"/>
    <mergeCell ref="C12:D12"/>
    <mergeCell ref="E12:F12"/>
    <mergeCell ref="A13:F13"/>
    <mergeCell ref="A14:F14"/>
    <mergeCell ref="B15:C15"/>
    <mergeCell ref="D15:F15"/>
    <mergeCell ref="B9:C9"/>
    <mergeCell ref="D9:F9"/>
    <mergeCell ref="C10:D10"/>
    <mergeCell ref="E10:F10"/>
    <mergeCell ref="C11:D11"/>
    <mergeCell ref="E11:F11"/>
    <mergeCell ref="B19:C19"/>
    <mergeCell ref="D19:F19"/>
    <mergeCell ref="B20:C20"/>
    <mergeCell ref="D20:F20"/>
    <mergeCell ref="A21:F21"/>
    <mergeCell ref="A22:F22"/>
    <mergeCell ref="B16:C16"/>
    <mergeCell ref="D16:F16"/>
    <mergeCell ref="B17:C17"/>
    <mergeCell ref="D17:F17"/>
    <mergeCell ref="B18:C18"/>
    <mergeCell ref="D18:F18"/>
    <mergeCell ref="A28:A29"/>
    <mergeCell ref="B28:F28"/>
    <mergeCell ref="B29:F29"/>
    <mergeCell ref="A30:A31"/>
    <mergeCell ref="B30:F30"/>
    <mergeCell ref="B31:F31"/>
    <mergeCell ref="B23:F23"/>
    <mergeCell ref="A24:A25"/>
    <mergeCell ref="B24:F24"/>
    <mergeCell ref="B25:F25"/>
    <mergeCell ref="A26:A27"/>
    <mergeCell ref="B26:F26"/>
    <mergeCell ref="B27:F27"/>
    <mergeCell ref="A36:A37"/>
    <mergeCell ref="B36:F36"/>
    <mergeCell ref="B37:F37"/>
    <mergeCell ref="A38:F38"/>
    <mergeCell ref="B39:F39"/>
    <mergeCell ref="A40:A41"/>
    <mergeCell ref="B40:F40"/>
    <mergeCell ref="B41:F41"/>
    <mergeCell ref="A32:A33"/>
    <mergeCell ref="B32:F32"/>
    <mergeCell ref="B33:F33"/>
    <mergeCell ref="A34:A35"/>
    <mergeCell ref="B34:F34"/>
    <mergeCell ref="B35:F35"/>
    <mergeCell ref="A46:A47"/>
    <mergeCell ref="B46:F46"/>
    <mergeCell ref="B47:F47"/>
    <mergeCell ref="A48:A49"/>
    <mergeCell ref="B48:F48"/>
    <mergeCell ref="B49:F49"/>
    <mergeCell ref="A42:A43"/>
    <mergeCell ref="B42:F42"/>
    <mergeCell ref="B43:F43"/>
    <mergeCell ref="A44:A45"/>
    <mergeCell ref="B44:F44"/>
    <mergeCell ref="B45:F45"/>
    <mergeCell ref="A54:A55"/>
    <mergeCell ref="B54:F54"/>
    <mergeCell ref="B55:F55"/>
    <mergeCell ref="A56:A57"/>
    <mergeCell ref="B56:F56"/>
    <mergeCell ref="B57:F57"/>
    <mergeCell ref="A50:A51"/>
    <mergeCell ref="B50:F50"/>
    <mergeCell ref="B51:F51"/>
    <mergeCell ref="A52:A53"/>
    <mergeCell ref="B52:F52"/>
    <mergeCell ref="B53:F53"/>
    <mergeCell ref="A62:A63"/>
    <mergeCell ref="B62:F62"/>
    <mergeCell ref="B63:F63"/>
    <mergeCell ref="A64:A65"/>
    <mergeCell ref="B64:F64"/>
    <mergeCell ref="B65:F65"/>
    <mergeCell ref="A58:A59"/>
    <mergeCell ref="B58:F58"/>
    <mergeCell ref="B59:F59"/>
    <mergeCell ref="A60:A61"/>
    <mergeCell ref="B60:F60"/>
    <mergeCell ref="B61:F61"/>
    <mergeCell ref="A70:A71"/>
    <mergeCell ref="B70:F70"/>
    <mergeCell ref="B71:F71"/>
    <mergeCell ref="A72:F72"/>
    <mergeCell ref="B73:F73"/>
    <mergeCell ref="B74:C74"/>
    <mergeCell ref="D74:F74"/>
    <mergeCell ref="A66:A67"/>
    <mergeCell ref="B66:F66"/>
    <mergeCell ref="B67:F67"/>
    <mergeCell ref="A68:A69"/>
    <mergeCell ref="B68:F68"/>
    <mergeCell ref="B69:F69"/>
    <mergeCell ref="A76:F76"/>
    <mergeCell ref="B77:F77"/>
    <mergeCell ref="C78:D78"/>
    <mergeCell ref="E78:F78"/>
    <mergeCell ref="B75:C75"/>
    <mergeCell ref="D75:F75"/>
    <mergeCell ref="C80:D80"/>
    <mergeCell ref="E80:F80"/>
    <mergeCell ref="C81:D81"/>
    <mergeCell ref="E81:F81"/>
    <mergeCell ref="A82:F82"/>
    <mergeCell ref="A83:F83"/>
    <mergeCell ref="C79:D79"/>
    <mergeCell ref="E79:F79"/>
    <mergeCell ref="B105:D105"/>
    <mergeCell ref="E105:F105"/>
    <mergeCell ref="B106:D106"/>
    <mergeCell ref="E106:F106"/>
    <mergeCell ref="B107:D107"/>
    <mergeCell ref="E107:F107"/>
    <mergeCell ref="A89:F89"/>
    <mergeCell ref="A100:F100"/>
    <mergeCell ref="A102:F102"/>
    <mergeCell ref="A103:F103"/>
    <mergeCell ref="B104:D104"/>
    <mergeCell ref="E104:F104"/>
    <mergeCell ref="B111:D111"/>
    <mergeCell ref="E111:F111"/>
    <mergeCell ref="B112:D112"/>
    <mergeCell ref="E112:F112"/>
    <mergeCell ref="A114:F114"/>
    <mergeCell ref="A115:F115"/>
    <mergeCell ref="B108:D108"/>
    <mergeCell ref="E108:F108"/>
    <mergeCell ref="B109:D109"/>
    <mergeCell ref="E109:F109"/>
    <mergeCell ref="B110:D110"/>
    <mergeCell ref="E110:F110"/>
  </mergeCells>
  <hyperlinks>
    <hyperlink ref="B20" r:id="rId1" xr:uid="{B635041C-CBC5-4C40-8706-5553B76EE229}"/>
    <hyperlink ref="D20" r:id="rId2" xr:uid="{AF3E6BA1-3ECD-4307-9A8F-3B5447A4F86F}"/>
  </hyperlinks>
  <printOptions horizontalCentered="1"/>
  <pageMargins left="0.70866141732283472" right="0.70866141732283472" top="0.78740157480314965" bottom="0.78740157480314965" header="0.31496062992125984" footer="0.31496062992125984"/>
  <pageSetup paperSize="9" scale="78" orientation="portrait" r:id="rId3"/>
  <rowBreaks count="1" manualBreakCount="1">
    <brk id="8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d1bcc0-d21a-44dc-9ed5-2a4b93fc614d"/>
    <lcf76f155ced4ddcb4097134ff3c332f xmlns="27c3ad4e-143e-4a0b-b86e-172c76b737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576C58215DD38418D6F09EE594F61BD" ma:contentTypeVersion="17" ma:contentTypeDescription="Vytvoří nový dokument" ma:contentTypeScope="" ma:versionID="0021c20f9a43293963f71c3ce68371eb">
  <xsd:schema xmlns:xsd="http://www.w3.org/2001/XMLSchema" xmlns:xs="http://www.w3.org/2001/XMLSchema" xmlns:p="http://schemas.microsoft.com/office/2006/metadata/properties" xmlns:ns2="27c3ad4e-143e-4a0b-b86e-172c76b737d5" xmlns:ns3="05d1bcc0-d21a-44dc-9ed5-2a4b93fc614d" targetNamespace="http://schemas.microsoft.com/office/2006/metadata/properties" ma:root="true" ma:fieldsID="e1823738ee386da66c934bec7ee62371" ns2:_="" ns3:_="">
    <xsd:import namespace="27c3ad4e-143e-4a0b-b86e-172c76b737d5"/>
    <xsd:import namespace="05d1bcc0-d21a-44dc-9ed5-2a4b93fc61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3ad4e-143e-4a0b-b86e-172c76b73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42107113-769a-4d15-b935-6d8bd9557b3e"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d1bcc0-d21a-44dc-9ed5-2a4b93fc614d"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b1888cd6-64f1-4c54-9ec6-18d305545b0d}" ma:internalName="TaxCatchAll" ma:showField="CatchAllData" ma:web="05d1bcc0-d21a-44dc-9ed5-2a4b93fc61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72DDA9-EB69-456D-BD20-465020CC12F2}">
  <ds:schemaRef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documentManagement/types"/>
    <ds:schemaRef ds:uri="27c3ad4e-143e-4a0b-b86e-172c76b737d5"/>
    <ds:schemaRef ds:uri="http://purl.org/dc/terms/"/>
    <ds:schemaRef ds:uri="http://www.w3.org/XML/1998/namespace"/>
    <ds:schemaRef ds:uri="05d1bcc0-d21a-44dc-9ed5-2a4b93fc614d"/>
    <ds:schemaRef ds:uri="http://schemas.microsoft.com/office/2006/metadata/properties"/>
  </ds:schemaRefs>
</ds:datastoreItem>
</file>

<file path=customXml/itemProps2.xml><?xml version="1.0" encoding="utf-8"?>
<ds:datastoreItem xmlns:ds="http://schemas.openxmlformats.org/officeDocument/2006/customXml" ds:itemID="{556EC880-2ABB-4E2C-B0AF-63DB02633B26}">
  <ds:schemaRefs>
    <ds:schemaRef ds:uri="http://schemas.microsoft.com/sharepoint/v3/contenttype/forms"/>
  </ds:schemaRefs>
</ds:datastoreItem>
</file>

<file path=customXml/itemProps3.xml><?xml version="1.0" encoding="utf-8"?>
<ds:datastoreItem xmlns:ds="http://schemas.openxmlformats.org/officeDocument/2006/customXml" ds:itemID="{EBE08DD8-7E6A-4C32-8E44-FD86E641A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3ad4e-143e-4a0b-b86e-172c76b737d5"/>
    <ds:schemaRef ds:uri="05d1bcc0-d21a-44dc-9ed5-2a4b93fc61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Záv. zpráva dílčí CRP 2022</vt:lpstr>
      <vt:lpstr>'Záv. zpráva dílčí CRP 2022'!Oblast_tisku</vt:lpstr>
    </vt:vector>
  </TitlesOfParts>
  <Company>VSB-TUO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Nováková</dc:creator>
  <cp:lastModifiedBy>Ing. Pavlína Nová</cp:lastModifiedBy>
  <cp:lastPrinted>2023-01-25T16:50:03Z</cp:lastPrinted>
  <dcterms:created xsi:type="dcterms:W3CDTF">2023-01-10T21:12:46Z</dcterms:created>
  <dcterms:modified xsi:type="dcterms:W3CDTF">2023-01-26T07:50:29Z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0x0101000576C58215DD38418D6F09EE594F61BD</vt:lpwstr>
  </property>
</Properties>
</file>