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P:\dokumenty\ProjektoveCentrum\Projekty\CRP\2021\Štark_MUNI\"/>
    </mc:Choice>
  </mc:AlternateContent>
  <xr:revisionPtr revIDLastSave="0" documentId="8_{C466C3F6-60D8-4BDE-B6DF-8D29D46ADFB4}" xr6:coauthVersionLast="36" xr6:coauthVersionMax="36" xr10:uidLastSave="{00000000-0000-0000-0000-000000000000}"/>
  <bookViews>
    <workbookView xWindow="375" yWindow="60" windowWidth="14385" windowHeight="13740" xr2:uid="{00000000-000D-0000-FFFF-FFFF00000000}"/>
  </bookViews>
  <sheets>
    <sheet name="Záv. zpráva dílčí CRP 2020" sheetId="2" r:id="rId1"/>
  </sheets>
  <definedNames>
    <definedName name="_xlnm.Print_Area" localSheetId="0">'Záv. zpráva dílčí CRP 2020'!$A$1:$F$87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F64" i="2"/>
  <c r="F65" i="2"/>
  <c r="F67" i="2"/>
  <c r="F68" i="2"/>
  <c r="F69" i="2"/>
  <c r="F70" i="2"/>
  <c r="F61" i="2"/>
  <c r="E70" i="2"/>
  <c r="E69" i="2"/>
  <c r="E68" i="2"/>
  <c r="E67" i="2"/>
  <c r="E65" i="2"/>
  <c r="E64" i="2"/>
  <c r="E63" i="2"/>
  <c r="D61" i="2"/>
  <c r="C61" i="2"/>
  <c r="F59" i="2"/>
  <c r="E59" i="2"/>
  <c r="F58" i="2"/>
  <c r="E58" i="2"/>
  <c r="F57" i="2"/>
  <c r="E57" i="2"/>
  <c r="D56" i="2"/>
  <c r="C56" i="2"/>
  <c r="C72" i="2" l="1"/>
  <c r="F56" i="2"/>
  <c r="D72" i="2"/>
  <c r="E61" i="2"/>
  <c r="E56" i="2"/>
  <c r="F72" i="2" l="1"/>
  <c r="E72" i="2"/>
</calcChain>
</file>

<file path=xl/sharedStrings.xml><?xml version="1.0" encoding="utf-8"?>
<sst xmlns="http://schemas.openxmlformats.org/spreadsheetml/2006/main" count="123" uniqueCount="110">
  <si>
    <t>Program:</t>
  </si>
  <si>
    <t>Název projektu:</t>
  </si>
  <si>
    <t>Období řešení projektu: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</si>
  <si>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</si>
  <si>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</si>
  <si>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</si>
  <si>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</si>
  <si>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</si>
  <si>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</si>
  <si>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</si>
  <si>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</si>
  <si>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</si>
  <si>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</si>
  <si>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</si>
  <si>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</si>
  <si>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</si>
  <si>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</si>
  <si>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</si>
  <si>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</si>
  <si>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</si>
  <si>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</si>
  <si>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</si>
  <si>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</si>
  <si>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</si>
  <si>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</si>
  <si>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</si>
  <si>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</si>
  <si>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</si>
  <si>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</si>
  <si>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</si>
  <si>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</si>
  <si>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</si>
  <si>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</si>
  <si>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</si>
  <si>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</si>
  <si>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</si>
  <si>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</si>
  <si>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</si>
  <si>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</si>
  <si>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</si>
  <si>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</si>
  <si>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</si>
  <si>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</si>
  <si>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</si>
  <si>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</si>
  <si>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</si>
  <si>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</si>
  <si>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</si>
  <si>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</si>
  <si>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</si>
  <si>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</si>
  <si>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</si>
  <si>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</si>
  <si>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</si>
  <si>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</si>
  <si>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</si>
  <si>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</si>
  <si>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</si>
  <si>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</si>
  <si>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</si>
  <si>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</si>
  <si>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</si>
  <si>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</si>
  <si>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Rozdíl (v tis. Kč)</t>
  </si>
  <si>
    <t>Číslo změny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</si>
  <si>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</si>
  <si>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</si>
  <si>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</si>
  <si>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</si>
  <si>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</si>
  <si>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</si>
  <si>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</si>
  <si>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Rozvojový projekt na rok 2021</t>
  </si>
  <si>
    <t>Specifikace čerpání finanční dotace na řešení projektu *</t>
  </si>
  <si>
    <t>Formulář pro závěrečnou zprávu - dílčí část projektu</t>
  </si>
  <si>
    <t>f) plnění požadavků stanovených obecně závaznými právními předpisy nebo pokyny orgánů státní správy</t>
  </si>
  <si>
    <t>Zvýšení úrovně kybernetické bezpečnosti v prostředí VVŠ</t>
  </si>
  <si>
    <t>Od: 1.1.2021</t>
  </si>
  <si>
    <t>Do: 31.12.2021</t>
  </si>
  <si>
    <t>podán navazující projekt</t>
  </si>
  <si>
    <t>Centralizovaný rozvojový program pro veřejné vysoké školy pro rok 2021</t>
  </si>
  <si>
    <t>V návrhu požadována celková částka  19 100 tis Kč</t>
  </si>
  <si>
    <t>Vytvořit metodiky a postupy pro zvýšení úrovně KB na veřejných VŠ v ČR, které budou reflektovat potřeby a možnosti jednotlivých škol</t>
  </si>
  <si>
    <t>Příprava na plnění povinností pro provozovatele a správce VIS</t>
  </si>
  <si>
    <t>Vytvoření systému pro osvětu a vzdělávání zaměstnanců a studentů v oblasti kyberbezpečnosti</t>
  </si>
  <si>
    <t>Bc. Marek Štark</t>
  </si>
  <si>
    <t>Vysoká škola polytechnická Jihlava</t>
  </si>
  <si>
    <t>Tolstého 16, 586 01 Jihlava  / www.vspj.cz</t>
  </si>
  <si>
    <t>marek.stark@vspj.cz</t>
  </si>
  <si>
    <t>Ing. Martin Skoumal, DiS.</t>
  </si>
  <si>
    <t>skoumal@vspj.cz</t>
  </si>
  <si>
    <t>Odměny a mzdy určené pro členy realizačního týmu a pracovníky podílející se na výstupech projektu</t>
  </si>
  <si>
    <t xml:space="preserve">Cestovní náhrady na školení a koordinační schůzky </t>
  </si>
  <si>
    <t>1. Analýza stavu kyberbezpečnosti (KB) na naší škole</t>
  </si>
  <si>
    <t>2. Vylepšení úrovně bezpečnosti kyberprostředí</t>
  </si>
  <si>
    <t>3. Identifikace a analýza významných informačních systémů školy</t>
  </si>
  <si>
    <t>4. Příprava pro splnění zákonných opatření plynoucích ze ZoKB</t>
  </si>
  <si>
    <t>5. Nastavení kyberbezpečnostní osvěty</t>
  </si>
  <si>
    <t>6. Implementace kurzu pro kyberbezpečnostní vzdělávání zaměstnanců</t>
  </si>
  <si>
    <t>Externí bezpečnostní analýza pro určení bezpečnostních rizik, školení pro IT techniky ke zvýšení odbornosti v oblasti KB</t>
  </si>
  <si>
    <t>Materiální náklady využité v rámci projektu (kancelářské potřeby a drobné technické zařízení)</t>
  </si>
  <si>
    <t>Splněno. V rámci projektu jsme provedli analýzu systémů na naší škole a identifikovali a nahlásili jeden VIS (IS).</t>
  </si>
  <si>
    <t>Splněno. Převzali jsme vzdělávací materiály vytvořené v rámci hlavního bodu projektu "Vytvoření systému pro osvětu a vzdělávání zaměstnanců a studentů v oblasti kyberbezpečnsoti" a přizpůsobili je graficky a obsahově pro naší školu. Poté jsme je přidali do našeho moodlu a zpřístupnili studentům a zaměstnancům.</t>
  </si>
  <si>
    <t>Splněno. Materiály pro institucionární kurzy pro zaměstnance jsme obsahově přizpůsobili naší škole a začlenili do našeho moodlu.</t>
  </si>
  <si>
    <t>Splněno. Byla provedena analýza aktuálního stavu KB. Následně byly vytvořeny dokumenty a  vydány doporučení pro zvýšení úrovně KB.</t>
  </si>
  <si>
    <t>Splněno. Byly identifikovány a analyzovány významné informační systémy. Následně byla stanovena doporučení pro plnění zákonných povinností provozovatelů významných informačních systémů.</t>
  </si>
  <si>
    <t>Splněno. Byly vytvořeny osvětové materiály sloužící ke vzdělávání studentů a zaměstnanců v oblasti KB.</t>
  </si>
  <si>
    <t>Převzali jsme materiály dostupné v rámci projektu a připravujeme postupy pro plnění zakonných opatření. Nyní stále probíhá personální obsazování povinných rolí. Splněno bude v 03/2022.</t>
  </si>
  <si>
    <t xml:space="preserve"> Na základě doporučení vzešlých z projektu se připravuje aktualizace kyberbezpečnostních směrnic a procesů. KB tým zatím nebyl oficiálně ustanoven, čeká se na obsazení role KB manažera. V rámci zvýšení kybernetické bezpečnosti byl proveden penetrační test externí firmou a nalezené zranitelnosti byly opraveny. Zaměstnaci IT také podstoupili školení pro zvýšení znalostí v oblasti kyberbezpečnosti. Splněno bude 03/2022.</t>
  </si>
  <si>
    <t>Splněno. Byla provedena analýza a výsledky zaslány ke zpracování. Součástí byl i test reakčního času na KB incident a kontrola dostupnosti informací pro jeho nahlašování.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</si>
</sst>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oumal@vspj.cz" TargetMode="External"/><Relationship Id="rId1" Type="http://schemas.openxmlformats.org/officeDocument/2006/relationships/hyperlink" Target="mailto:marek.stark@vsp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topLeftCell="A60" zoomScale="94" zoomScaleNormal="94" zoomScaleSheetLayoutView="100" workbookViewId="0">
      <selection activeCell="G64" sqref="G64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5703125" customWidth="1"/>
    <col min="5" max="5" width="14" customWidth="1"/>
    <col min="6" max="6" width="14.5703125" customWidth="1"/>
  </cols>
  <sheetData>
    <row r="1" spans="1:6" ht="18.75" x14ac:dyDescent="0.25">
      <c r="A1" s="25" t="s">
        <v>70</v>
      </c>
      <c r="B1" s="40" t="s">
        <v>86</v>
      </c>
      <c r="C1" s="41"/>
      <c r="D1" s="41"/>
      <c r="E1" s="41"/>
      <c r="F1" s="42"/>
    </row>
    <row r="2" spans="1:6" ht="15" customHeight="1" x14ac:dyDescent="0.25">
      <c r="A2" s="43" t="s">
        <v>72</v>
      </c>
      <c r="B2" s="44"/>
      <c r="C2" s="44"/>
      <c r="D2" s="44"/>
      <c r="E2" s="44"/>
      <c r="F2" s="45"/>
    </row>
    <row r="3" spans="1:6" ht="15" customHeight="1" x14ac:dyDescent="0.25">
      <c r="A3" s="43" t="s">
        <v>74</v>
      </c>
      <c r="B3" s="44"/>
      <c r="C3" s="44"/>
      <c r="D3" s="44"/>
      <c r="E3" s="44"/>
      <c r="F3" s="45"/>
    </row>
    <row r="4" spans="1:6" x14ac:dyDescent="0.25">
      <c r="A4" s="7" t="s">
        <v>0</v>
      </c>
      <c r="B4" s="46" t="s">
        <v>80</v>
      </c>
      <c r="C4" s="47"/>
      <c r="D4" s="47"/>
      <c r="E4" s="47"/>
      <c r="F4" s="48"/>
    </row>
    <row r="5" spans="1:6" x14ac:dyDescent="0.25">
      <c r="A5" s="5" t="s">
        <v>61</v>
      </c>
      <c r="B5" s="46" t="s">
        <v>75</v>
      </c>
      <c r="C5" s="47"/>
      <c r="D5" s="47"/>
      <c r="E5" s="47"/>
      <c r="F5" s="48"/>
    </row>
    <row r="6" spans="1:6" x14ac:dyDescent="0.25">
      <c r="A6" s="28" t="s">
        <v>1</v>
      </c>
      <c r="B6" s="31" t="s">
        <v>76</v>
      </c>
      <c r="C6" s="32"/>
      <c r="D6" s="32"/>
      <c r="E6" s="32"/>
      <c r="F6" s="33"/>
    </row>
    <row r="7" spans="1:6" x14ac:dyDescent="0.25">
      <c r="A7" s="29"/>
      <c r="B7" s="34"/>
      <c r="C7" s="35"/>
      <c r="D7" s="35"/>
      <c r="E7" s="35"/>
      <c r="F7" s="36"/>
    </row>
    <row r="8" spans="1:6" x14ac:dyDescent="0.25">
      <c r="A8" s="30"/>
      <c r="B8" s="37"/>
      <c r="C8" s="38"/>
      <c r="D8" s="38"/>
      <c r="E8" s="38"/>
      <c r="F8" s="39"/>
    </row>
    <row r="9" spans="1:6" ht="25.5" x14ac:dyDescent="0.25">
      <c r="A9" s="5" t="s">
        <v>2</v>
      </c>
      <c r="B9" s="49" t="s">
        <v>77</v>
      </c>
      <c r="C9" s="50"/>
      <c r="D9" s="49" t="s">
        <v>78</v>
      </c>
      <c r="E9" s="51"/>
      <c r="F9" s="50"/>
    </row>
    <row r="10" spans="1:6" ht="25.5" customHeight="1" x14ac:dyDescent="0.25">
      <c r="A10" s="6" t="s">
        <v>3</v>
      </c>
      <c r="B10" s="5" t="s">
        <v>4</v>
      </c>
      <c r="C10" s="49" t="s">
        <v>5</v>
      </c>
      <c r="D10" s="50"/>
      <c r="E10" s="52" t="s">
        <v>6</v>
      </c>
      <c r="F10" s="53"/>
    </row>
    <row r="11" spans="1:6" x14ac:dyDescent="0.25">
      <c r="A11" s="5" t="s">
        <v>7</v>
      </c>
      <c r="B11" s="15">
        <v>500</v>
      </c>
      <c r="C11" s="54">
        <v>500</v>
      </c>
      <c r="D11" s="55"/>
      <c r="E11" s="54">
        <v>0</v>
      </c>
      <c r="F11" s="55"/>
    </row>
    <row r="12" spans="1:6" x14ac:dyDescent="0.25">
      <c r="A12" s="5" t="s">
        <v>8</v>
      </c>
      <c r="B12" s="15">
        <v>500</v>
      </c>
      <c r="C12" s="54">
        <v>500</v>
      </c>
      <c r="D12" s="55"/>
      <c r="E12" s="54">
        <v>0</v>
      </c>
      <c r="F12" s="55"/>
    </row>
    <row r="13" spans="1:6" x14ac:dyDescent="0.25">
      <c r="A13" s="56"/>
      <c r="B13" s="57"/>
      <c r="C13" s="57"/>
      <c r="D13" s="57"/>
      <c r="E13" s="57"/>
      <c r="F13" s="58"/>
    </row>
    <row r="14" spans="1:6" ht="15.75" x14ac:dyDescent="0.25">
      <c r="A14" s="59" t="s">
        <v>9</v>
      </c>
      <c r="B14" s="60"/>
      <c r="C14" s="60"/>
      <c r="D14" s="60"/>
      <c r="E14" s="60"/>
      <c r="F14" s="61"/>
    </row>
    <row r="15" spans="1:6" x14ac:dyDescent="0.25">
      <c r="A15" s="2"/>
      <c r="B15" s="52" t="s">
        <v>10</v>
      </c>
      <c r="C15" s="53"/>
      <c r="D15" s="52" t="s">
        <v>11</v>
      </c>
      <c r="E15" s="62"/>
      <c r="F15" s="53"/>
    </row>
    <row r="16" spans="1:6" x14ac:dyDescent="0.25">
      <c r="A16" s="5" t="s">
        <v>12</v>
      </c>
      <c r="B16" s="46" t="s">
        <v>85</v>
      </c>
      <c r="C16" s="48"/>
      <c r="D16" s="46" t="s">
        <v>89</v>
      </c>
      <c r="E16" s="47"/>
      <c r="F16" s="48"/>
    </row>
    <row r="17" spans="1:9" x14ac:dyDescent="0.25">
      <c r="A17" s="5" t="s">
        <v>70</v>
      </c>
      <c r="B17" s="46" t="s">
        <v>86</v>
      </c>
      <c r="C17" s="48"/>
      <c r="D17" s="46" t="s">
        <v>86</v>
      </c>
      <c r="E17" s="47"/>
      <c r="F17" s="48"/>
    </row>
    <row r="18" spans="1:9" x14ac:dyDescent="0.25">
      <c r="A18" s="5" t="s">
        <v>13</v>
      </c>
      <c r="B18" s="46" t="s">
        <v>87</v>
      </c>
      <c r="C18" s="48"/>
      <c r="D18" s="46" t="s">
        <v>87</v>
      </c>
      <c r="E18" s="47"/>
      <c r="F18" s="48"/>
    </row>
    <row r="19" spans="1:9" x14ac:dyDescent="0.25">
      <c r="A19" s="5" t="s">
        <v>14</v>
      </c>
      <c r="B19" s="63">
        <v>567141186</v>
      </c>
      <c r="C19" s="48"/>
      <c r="D19" s="63">
        <v>776195942</v>
      </c>
      <c r="E19" s="47"/>
      <c r="F19" s="48"/>
    </row>
    <row r="20" spans="1:9" x14ac:dyDescent="0.25">
      <c r="A20" s="5" t="s">
        <v>15</v>
      </c>
      <c r="B20" s="64" t="s">
        <v>88</v>
      </c>
      <c r="C20" s="48"/>
      <c r="D20" s="64" t="s">
        <v>90</v>
      </c>
      <c r="E20" s="47"/>
      <c r="F20" s="48"/>
    </row>
    <row r="21" spans="1:9" x14ac:dyDescent="0.25">
      <c r="A21" s="56"/>
      <c r="B21" s="57"/>
      <c r="C21" s="57"/>
      <c r="D21" s="57"/>
      <c r="E21" s="57"/>
      <c r="F21" s="58"/>
    </row>
    <row r="22" spans="1:9" ht="15" customHeight="1" x14ac:dyDescent="0.25">
      <c r="A22" s="59" t="s">
        <v>16</v>
      </c>
      <c r="B22" s="60"/>
      <c r="C22" s="60"/>
      <c r="D22" s="60"/>
      <c r="E22" s="60"/>
      <c r="F22" s="61"/>
    </row>
    <row r="23" spans="1:9" ht="29.25" customHeight="1" x14ac:dyDescent="0.25">
      <c r="A23" s="5" t="s">
        <v>66</v>
      </c>
      <c r="B23" s="49" t="s">
        <v>69</v>
      </c>
      <c r="C23" s="51"/>
      <c r="D23" s="51"/>
      <c r="E23" s="51"/>
      <c r="F23" s="50"/>
    </row>
    <row r="24" spans="1:9" ht="102" x14ac:dyDescent="0.25">
      <c r="A24" s="9" t="s">
        <v>82</v>
      </c>
      <c r="B24" s="46" t="s">
        <v>104</v>
      </c>
      <c r="C24" s="47"/>
      <c r="D24" s="47"/>
      <c r="E24" s="47"/>
      <c r="F24" s="48"/>
    </row>
    <row r="25" spans="1:9" ht="51" x14ac:dyDescent="0.25">
      <c r="A25" s="9" t="s">
        <v>83</v>
      </c>
      <c r="B25" s="46" t="s">
        <v>105</v>
      </c>
      <c r="C25" s="47"/>
      <c r="D25" s="47"/>
      <c r="E25" s="47"/>
      <c r="F25" s="48"/>
    </row>
    <row r="26" spans="1:9" ht="76.5" x14ac:dyDescent="0.25">
      <c r="A26" s="9" t="s">
        <v>84</v>
      </c>
      <c r="B26" s="46" t="s">
        <v>106</v>
      </c>
      <c r="C26" s="47"/>
      <c r="D26" s="47"/>
      <c r="E26" s="47"/>
      <c r="F26" s="48"/>
    </row>
    <row r="27" spans="1:9" x14ac:dyDescent="0.25">
      <c r="A27" s="9"/>
      <c r="B27" s="46"/>
      <c r="C27" s="47"/>
      <c r="D27" s="47"/>
      <c r="E27" s="47"/>
      <c r="F27" s="48"/>
    </row>
    <row r="28" spans="1:9" x14ac:dyDescent="0.25">
      <c r="A28" s="9"/>
      <c r="B28" s="46"/>
      <c r="C28" s="47"/>
      <c r="D28" s="47"/>
      <c r="E28" s="47"/>
      <c r="F28" s="48"/>
    </row>
    <row r="29" spans="1:9" x14ac:dyDescent="0.25">
      <c r="A29" s="9"/>
      <c r="B29" s="46"/>
      <c r="C29" s="47"/>
      <c r="D29" s="47"/>
      <c r="E29" s="47"/>
      <c r="F29" s="48"/>
    </row>
    <row r="30" spans="1:9" x14ac:dyDescent="0.25">
      <c r="A30" s="56"/>
      <c r="B30" s="57"/>
      <c r="C30" s="57"/>
      <c r="D30" s="57"/>
      <c r="E30" s="57"/>
      <c r="F30" s="58"/>
    </row>
    <row r="31" spans="1:9" ht="25.5" x14ac:dyDescent="0.25">
      <c r="A31" s="5" t="s">
        <v>67</v>
      </c>
      <c r="B31" s="49" t="s">
        <v>68</v>
      </c>
      <c r="C31" s="51"/>
      <c r="D31" s="51"/>
      <c r="E31" s="51"/>
      <c r="F31" s="50"/>
      <c r="I31" s="1"/>
    </row>
    <row r="32" spans="1:9" ht="75" customHeight="1" x14ac:dyDescent="0.25">
      <c r="A32" s="9" t="s">
        <v>93</v>
      </c>
      <c r="B32" s="46" t="s">
        <v>109</v>
      </c>
      <c r="C32" s="47"/>
      <c r="D32" s="47"/>
      <c r="E32" s="47"/>
      <c r="F32" s="48"/>
    </row>
    <row r="33" spans="1:10" ht="75" customHeight="1" x14ac:dyDescent="0.25">
      <c r="A33" s="9" t="s">
        <v>94</v>
      </c>
      <c r="B33" s="46" t="s">
        <v>108</v>
      </c>
      <c r="C33" s="47"/>
      <c r="D33" s="47"/>
      <c r="E33" s="47"/>
      <c r="F33" s="48"/>
    </row>
    <row r="34" spans="1:10" ht="75" customHeight="1" x14ac:dyDescent="0.25">
      <c r="A34" s="9" t="s">
        <v>95</v>
      </c>
      <c r="B34" s="46" t="s">
        <v>101</v>
      </c>
      <c r="C34" s="47"/>
      <c r="D34" s="47"/>
      <c r="E34" s="47"/>
      <c r="F34" s="48"/>
    </row>
    <row r="35" spans="1:10" ht="75" customHeight="1" x14ac:dyDescent="0.25">
      <c r="A35" s="9" t="s">
        <v>96</v>
      </c>
      <c r="B35" s="46" t="s">
        <v>107</v>
      </c>
      <c r="C35" s="47"/>
      <c r="D35" s="47"/>
      <c r="E35" s="47"/>
      <c r="F35" s="48"/>
    </row>
    <row r="36" spans="1:10" ht="75" customHeight="1" x14ac:dyDescent="0.25">
      <c r="A36" s="9" t="s">
        <v>97</v>
      </c>
      <c r="B36" s="46" t="s">
        <v>102</v>
      </c>
      <c r="C36" s="47"/>
      <c r="D36" s="47"/>
      <c r="E36" s="47"/>
      <c r="F36" s="48"/>
    </row>
    <row r="37" spans="1:10" ht="75" customHeight="1" x14ac:dyDescent="0.25">
      <c r="A37" s="9" t="s">
        <v>98</v>
      </c>
      <c r="B37" s="46" t="s">
        <v>103</v>
      </c>
      <c r="C37" s="47"/>
      <c r="D37" s="47"/>
      <c r="E37" s="47"/>
      <c r="F37" s="48"/>
    </row>
    <row r="38" spans="1:10" x14ac:dyDescent="0.25">
      <c r="A38" s="56"/>
      <c r="B38" s="57"/>
      <c r="C38" s="57"/>
      <c r="D38" s="57"/>
      <c r="E38" s="57"/>
      <c r="F38" s="58"/>
    </row>
    <row r="39" spans="1:10" ht="33.75" customHeight="1" x14ac:dyDescent="0.25">
      <c r="A39" s="5" t="s">
        <v>17</v>
      </c>
      <c r="B39" s="52" t="s">
        <v>18</v>
      </c>
      <c r="C39" s="62"/>
      <c r="D39" s="62"/>
      <c r="E39" s="62"/>
      <c r="F39" s="53"/>
    </row>
    <row r="40" spans="1:10" ht="45" customHeight="1" x14ac:dyDescent="0.25">
      <c r="A40" s="5" t="s">
        <v>64</v>
      </c>
      <c r="B40" s="52" t="s">
        <v>19</v>
      </c>
      <c r="C40" s="53"/>
      <c r="D40" s="52" t="s">
        <v>20</v>
      </c>
      <c r="E40" s="62"/>
      <c r="F40" s="53"/>
      <c r="J40" s="8"/>
    </row>
    <row r="41" spans="1:10" x14ac:dyDescent="0.25">
      <c r="A41" s="10" t="s">
        <v>58</v>
      </c>
      <c r="B41" s="46"/>
      <c r="C41" s="48"/>
      <c r="D41" s="46"/>
      <c r="E41" s="47"/>
      <c r="F41" s="48"/>
    </row>
    <row r="42" spans="1:10" x14ac:dyDescent="0.25">
      <c r="A42" s="10" t="s">
        <v>38</v>
      </c>
      <c r="B42" s="46"/>
      <c r="C42" s="48"/>
      <c r="D42" s="46"/>
      <c r="E42" s="47"/>
      <c r="F42" s="48"/>
    </row>
    <row r="43" spans="1:10" x14ac:dyDescent="0.25">
      <c r="A43" s="10" t="s">
        <v>53</v>
      </c>
      <c r="B43" s="46"/>
      <c r="C43" s="48"/>
      <c r="D43" s="46"/>
      <c r="E43" s="47"/>
      <c r="F43" s="48"/>
    </row>
    <row r="44" spans="1:10" x14ac:dyDescent="0.25">
      <c r="A44" s="10" t="s">
        <v>59</v>
      </c>
      <c r="B44" s="46"/>
      <c r="C44" s="48"/>
      <c r="D44" s="46"/>
      <c r="E44" s="47"/>
      <c r="F44" s="48"/>
    </row>
    <row r="45" spans="1:10" x14ac:dyDescent="0.25">
      <c r="A45" s="56"/>
      <c r="B45" s="57"/>
      <c r="C45" s="57"/>
      <c r="D45" s="57"/>
      <c r="E45" s="57"/>
      <c r="F45" s="58"/>
    </row>
    <row r="46" spans="1:10" ht="46.5" customHeight="1" x14ac:dyDescent="0.25">
      <c r="A46" s="5" t="s">
        <v>21</v>
      </c>
      <c r="B46" s="52" t="s">
        <v>22</v>
      </c>
      <c r="C46" s="62"/>
      <c r="D46" s="62"/>
      <c r="E46" s="62"/>
      <c r="F46" s="53"/>
    </row>
    <row r="47" spans="1:10" ht="33.75" customHeight="1" x14ac:dyDescent="0.25">
      <c r="A47" s="2"/>
      <c r="B47" s="10" t="s">
        <v>23</v>
      </c>
      <c r="C47" s="52" t="s">
        <v>24</v>
      </c>
      <c r="D47" s="53"/>
      <c r="E47" s="52" t="s">
        <v>25</v>
      </c>
      <c r="F47" s="53"/>
    </row>
    <row r="48" spans="1:10" ht="25.5" x14ac:dyDescent="0.25">
      <c r="A48" s="4" t="s">
        <v>79</v>
      </c>
      <c r="B48" s="9">
        <v>2022</v>
      </c>
      <c r="C48" s="46"/>
      <c r="D48" s="48"/>
      <c r="E48" s="46" t="s">
        <v>81</v>
      </c>
      <c r="F48" s="48"/>
    </row>
    <row r="49" spans="1:6" x14ac:dyDescent="0.25">
      <c r="A49" s="4"/>
      <c r="B49" s="9"/>
      <c r="C49" s="46"/>
      <c r="D49" s="48"/>
      <c r="E49" s="46"/>
      <c r="F49" s="48"/>
    </row>
    <row r="50" spans="1:6" x14ac:dyDescent="0.25">
      <c r="A50" s="4"/>
      <c r="B50" s="9"/>
      <c r="C50" s="46"/>
      <c r="D50" s="48"/>
      <c r="E50" s="46"/>
      <c r="F50" s="48"/>
    </row>
    <row r="51" spans="1:6" x14ac:dyDescent="0.25">
      <c r="A51" s="4"/>
      <c r="B51" s="9"/>
      <c r="C51" s="46"/>
      <c r="D51" s="48"/>
      <c r="E51" s="46"/>
      <c r="F51" s="48"/>
    </row>
    <row r="52" spans="1:6" x14ac:dyDescent="0.25">
      <c r="A52" s="4"/>
      <c r="B52" s="9"/>
      <c r="C52" s="46"/>
      <c r="D52" s="48"/>
      <c r="E52" s="46"/>
      <c r="F52" s="48"/>
    </row>
    <row r="53" spans="1:6" x14ac:dyDescent="0.25">
      <c r="A53" s="56"/>
      <c r="B53" s="57"/>
      <c r="C53" s="57"/>
      <c r="D53" s="57"/>
      <c r="E53" s="57"/>
      <c r="F53" s="58"/>
    </row>
    <row r="54" spans="1:6" ht="15" customHeight="1" x14ac:dyDescent="0.25">
      <c r="A54" s="40" t="s">
        <v>73</v>
      </c>
      <c r="B54" s="41"/>
      <c r="C54" s="41"/>
      <c r="D54" s="41"/>
      <c r="E54" s="41"/>
      <c r="F54" s="42"/>
    </row>
    <row r="55" spans="1:6" ht="38.25" x14ac:dyDescent="0.25">
      <c r="A55" s="3"/>
      <c r="B55" s="3"/>
      <c r="C55" s="10" t="s">
        <v>26</v>
      </c>
      <c r="D55" s="10" t="s">
        <v>27</v>
      </c>
      <c r="E55" s="21" t="s">
        <v>63</v>
      </c>
      <c r="F55" s="18" t="s">
        <v>65</v>
      </c>
    </row>
    <row r="56" spans="1:6" ht="31.5" x14ac:dyDescent="0.25">
      <c r="A56" s="13" t="s">
        <v>58</v>
      </c>
      <c r="B56" s="6" t="s">
        <v>28</v>
      </c>
      <c r="C56" s="17">
        <f>SUM(C57:C59)</f>
        <v>0</v>
      </c>
      <c r="D56" s="17">
        <f>SUM(D57:D59)</f>
        <v>0</v>
      </c>
      <c r="E56" s="17">
        <f>D56-C56</f>
        <v>0</v>
      </c>
      <c r="F56" s="22">
        <f>IFERROR((D56-C56)/ABS(C56),0)</f>
        <v>0</v>
      </c>
    </row>
    <row r="57" spans="1:6" ht="25.5" x14ac:dyDescent="0.25">
      <c r="A57" s="11" t="s">
        <v>32</v>
      </c>
      <c r="B57" s="4" t="s">
        <v>29</v>
      </c>
      <c r="C57" s="16">
        <v>0</v>
      </c>
      <c r="D57" s="16">
        <v>0</v>
      </c>
      <c r="E57" s="17">
        <f t="shared" ref="E57:E59" si="0">D57-C57</f>
        <v>0</v>
      </c>
      <c r="F57" s="22">
        <f t="shared" ref="F57:F58" si="1">IFERROR((D57-C57)/ABS(C57),0)</f>
        <v>0</v>
      </c>
    </row>
    <row r="58" spans="1:6" ht="25.5" x14ac:dyDescent="0.25">
      <c r="A58" s="11" t="s">
        <v>33</v>
      </c>
      <c r="B58" s="4" t="s">
        <v>30</v>
      </c>
      <c r="C58" s="16">
        <v>0</v>
      </c>
      <c r="D58" s="16">
        <v>0</v>
      </c>
      <c r="E58" s="17">
        <f t="shared" si="0"/>
        <v>0</v>
      </c>
      <c r="F58" s="22">
        <f t="shared" si="1"/>
        <v>0</v>
      </c>
    </row>
    <row r="59" spans="1:6" x14ac:dyDescent="0.25">
      <c r="A59" s="11" t="s">
        <v>34</v>
      </c>
      <c r="B59" s="4" t="s">
        <v>31</v>
      </c>
      <c r="C59" s="16">
        <v>0</v>
      </c>
      <c r="D59" s="16">
        <v>0</v>
      </c>
      <c r="E59" s="17">
        <f t="shared" si="0"/>
        <v>0</v>
      </c>
      <c r="F59" s="22">
        <f>IFERROR((D59-C59)/ABS(C59),0)</f>
        <v>0</v>
      </c>
    </row>
    <row r="60" spans="1:6" x14ac:dyDescent="0.25">
      <c r="A60" s="56"/>
      <c r="B60" s="57"/>
      <c r="C60" s="57"/>
      <c r="D60" s="57"/>
      <c r="E60" s="57"/>
      <c r="F60" s="58"/>
    </row>
    <row r="61" spans="1:6" ht="31.5" x14ac:dyDescent="0.25">
      <c r="A61" s="13" t="s">
        <v>38</v>
      </c>
      <c r="B61" s="6" t="s">
        <v>39</v>
      </c>
      <c r="C61" s="17">
        <f>SUM(C63:C70)</f>
        <v>500</v>
      </c>
      <c r="D61" s="17">
        <f>SUM(D63:D70)</f>
        <v>500</v>
      </c>
      <c r="E61" s="17">
        <f>D61-C61</f>
        <v>0</v>
      </c>
      <c r="F61" s="22">
        <f>E61/C$72</f>
        <v>0</v>
      </c>
    </row>
    <row r="62" spans="1:6" ht="15.75" x14ac:dyDescent="0.25">
      <c r="A62" s="12"/>
      <c r="B62" s="23" t="s">
        <v>40</v>
      </c>
      <c r="C62" s="24"/>
      <c r="D62" s="24"/>
      <c r="E62" s="24"/>
      <c r="F62" s="27"/>
    </row>
    <row r="63" spans="1:6" x14ac:dyDescent="0.25">
      <c r="A63" s="11" t="s">
        <v>41</v>
      </c>
      <c r="B63" s="4" t="s">
        <v>35</v>
      </c>
      <c r="C63" s="16">
        <v>150</v>
      </c>
      <c r="D63" s="16">
        <v>150</v>
      </c>
      <c r="E63" s="17">
        <f>SUM(D63-C63)</f>
        <v>0</v>
      </c>
      <c r="F63" s="22">
        <f t="shared" ref="F63:F70" si="2">E63/C$72</f>
        <v>0</v>
      </c>
    </row>
    <row r="64" spans="1:6" ht="102" x14ac:dyDescent="0.25">
      <c r="A64" s="11" t="s">
        <v>42</v>
      </c>
      <c r="B64" s="4" t="s">
        <v>36</v>
      </c>
      <c r="C64" s="16">
        <v>0</v>
      </c>
      <c r="D64" s="16">
        <v>0</v>
      </c>
      <c r="E64" s="17">
        <f t="shared" ref="E64:E65" si="3">SUM(D64-C64)</f>
        <v>0</v>
      </c>
      <c r="F64" s="22">
        <f t="shared" si="2"/>
        <v>0</v>
      </c>
    </row>
    <row r="65" spans="1:6" ht="63.75" x14ac:dyDescent="0.25">
      <c r="A65" s="11" t="s">
        <v>43</v>
      </c>
      <c r="B65" s="4" t="s">
        <v>37</v>
      </c>
      <c r="C65" s="16">
        <v>55</v>
      </c>
      <c r="D65" s="16">
        <v>51</v>
      </c>
      <c r="E65" s="17">
        <f t="shared" si="3"/>
        <v>-4</v>
      </c>
      <c r="F65" s="22">
        <f t="shared" si="2"/>
        <v>-8.0000000000000002E-3</v>
      </c>
    </row>
    <row r="66" spans="1:6" ht="15.75" x14ac:dyDescent="0.25">
      <c r="A66" s="2"/>
      <c r="B66" s="23" t="s">
        <v>44</v>
      </c>
      <c r="C66" s="24"/>
      <c r="D66" s="24"/>
      <c r="E66" s="24"/>
      <c r="F66" s="27"/>
    </row>
    <row r="67" spans="1:6" ht="25.5" x14ac:dyDescent="0.25">
      <c r="A67" s="11" t="s">
        <v>49</v>
      </c>
      <c r="B67" s="4" t="s">
        <v>45</v>
      </c>
      <c r="C67" s="16">
        <v>2</v>
      </c>
      <c r="D67" s="16">
        <v>4</v>
      </c>
      <c r="E67" s="17">
        <f>SUM(D67-C67)</f>
        <v>2</v>
      </c>
      <c r="F67" s="22">
        <f t="shared" si="2"/>
        <v>4.0000000000000001E-3</v>
      </c>
    </row>
    <row r="68" spans="1:6" x14ac:dyDescent="0.25">
      <c r="A68" s="11" t="s">
        <v>50</v>
      </c>
      <c r="B68" s="4" t="s">
        <v>46</v>
      </c>
      <c r="C68" s="16">
        <v>285</v>
      </c>
      <c r="D68" s="16">
        <v>288</v>
      </c>
      <c r="E68" s="17">
        <f t="shared" ref="E68:E70" si="4">SUM(D68-C68)</f>
        <v>3</v>
      </c>
      <c r="F68" s="22">
        <f t="shared" si="2"/>
        <v>6.0000000000000001E-3</v>
      </c>
    </row>
    <row r="69" spans="1:6" x14ac:dyDescent="0.25">
      <c r="A69" s="11" t="s">
        <v>51</v>
      </c>
      <c r="B69" s="4" t="s">
        <v>47</v>
      </c>
      <c r="C69" s="16">
        <v>8</v>
      </c>
      <c r="D69" s="16">
        <v>7</v>
      </c>
      <c r="E69" s="17">
        <f t="shared" si="4"/>
        <v>-1</v>
      </c>
      <c r="F69" s="22">
        <f t="shared" si="2"/>
        <v>-2E-3</v>
      </c>
    </row>
    <row r="70" spans="1:6" x14ac:dyDescent="0.25">
      <c r="A70" s="11" t="s">
        <v>52</v>
      </c>
      <c r="B70" s="4" t="s">
        <v>48</v>
      </c>
      <c r="C70" s="16">
        <v>0</v>
      </c>
      <c r="D70" s="16">
        <v>0</v>
      </c>
      <c r="E70" s="17">
        <f t="shared" si="4"/>
        <v>0</v>
      </c>
      <c r="F70" s="22">
        <f t="shared" si="2"/>
        <v>0</v>
      </c>
    </row>
    <row r="71" spans="1:6" x14ac:dyDescent="0.25">
      <c r="A71" s="56"/>
      <c r="B71" s="57"/>
      <c r="C71" s="57"/>
      <c r="D71" s="57"/>
      <c r="E71" s="57"/>
      <c r="F71" s="58"/>
    </row>
    <row r="72" spans="1:6" ht="31.5" x14ac:dyDescent="0.25">
      <c r="A72" s="14" t="s">
        <v>53</v>
      </c>
      <c r="B72" s="6" t="s">
        <v>54</v>
      </c>
      <c r="C72" s="17">
        <f>SUM(C61,C56)</f>
        <v>500</v>
      </c>
      <c r="D72" s="17">
        <f>SUM(D61,D56,)</f>
        <v>500</v>
      </c>
      <c r="E72" s="17">
        <f>D72-C72</f>
        <v>0</v>
      </c>
      <c r="F72" s="22">
        <f t="shared" ref="F72" si="5">IFERROR((D72-C72)/ABS(C72),0)</f>
        <v>0</v>
      </c>
    </row>
    <row r="73" spans="1:6" x14ac:dyDescent="0.25">
      <c r="A73" s="56"/>
      <c r="B73" s="57"/>
      <c r="C73" s="57"/>
      <c r="D73" s="57"/>
      <c r="E73" s="57"/>
      <c r="F73" s="58"/>
    </row>
    <row r="74" spans="1:6" ht="15" customHeight="1" x14ac:dyDescent="0.25">
      <c r="A74" s="40" t="s">
        <v>55</v>
      </c>
      <c r="B74" s="41"/>
      <c r="C74" s="41"/>
      <c r="D74" s="41"/>
      <c r="E74" s="41"/>
      <c r="F74" s="42"/>
    </row>
    <row r="75" spans="1:6" ht="25.5" x14ac:dyDescent="0.25">
      <c r="A75" s="10" t="s">
        <v>60</v>
      </c>
      <c r="B75" s="52" t="s">
        <v>56</v>
      </c>
      <c r="C75" s="62"/>
      <c r="D75" s="53"/>
      <c r="E75" s="52" t="s">
        <v>57</v>
      </c>
      <c r="F75" s="53"/>
    </row>
    <row r="76" spans="1:6" ht="30" customHeight="1" x14ac:dyDescent="0.25">
      <c r="A76" s="26" t="s">
        <v>41</v>
      </c>
      <c r="B76" s="65" t="s">
        <v>91</v>
      </c>
      <c r="C76" s="65"/>
      <c r="D76" s="65"/>
      <c r="E76" s="63">
        <v>150</v>
      </c>
      <c r="F76" s="66"/>
    </row>
    <row r="77" spans="1:6" ht="45" customHeight="1" x14ac:dyDescent="0.25">
      <c r="A77" s="12" t="s">
        <v>43</v>
      </c>
      <c r="B77" s="63" t="s">
        <v>37</v>
      </c>
      <c r="C77" s="67"/>
      <c r="D77" s="66"/>
      <c r="E77" s="63">
        <v>51</v>
      </c>
      <c r="F77" s="66"/>
    </row>
    <row r="78" spans="1:6" ht="30" customHeight="1" x14ac:dyDescent="0.25">
      <c r="A78" s="12" t="s">
        <v>49</v>
      </c>
      <c r="B78" s="63" t="s">
        <v>100</v>
      </c>
      <c r="C78" s="67"/>
      <c r="D78" s="66"/>
      <c r="E78" s="63">
        <v>4</v>
      </c>
      <c r="F78" s="66"/>
    </row>
    <row r="79" spans="1:6" ht="30" customHeight="1" x14ac:dyDescent="0.25">
      <c r="A79" s="12" t="s">
        <v>50</v>
      </c>
      <c r="B79" s="63" t="s">
        <v>99</v>
      </c>
      <c r="C79" s="67"/>
      <c r="D79" s="66"/>
      <c r="E79" s="63">
        <v>288</v>
      </c>
      <c r="F79" s="66"/>
    </row>
    <row r="80" spans="1:6" x14ac:dyDescent="0.25">
      <c r="A80" s="12" t="s">
        <v>51</v>
      </c>
      <c r="B80" s="63" t="s">
        <v>92</v>
      </c>
      <c r="C80" s="67"/>
      <c r="D80" s="66"/>
      <c r="E80" s="63">
        <v>7</v>
      </c>
      <c r="F80" s="66"/>
    </row>
    <row r="81" spans="1:6" x14ac:dyDescent="0.25">
      <c r="A81" s="12"/>
      <c r="B81" s="65"/>
      <c r="C81" s="65"/>
      <c r="D81" s="65"/>
      <c r="E81" s="63"/>
      <c r="F81" s="66"/>
    </row>
    <row r="82" spans="1:6" x14ac:dyDescent="0.25">
      <c r="A82" s="12"/>
      <c r="B82" s="65"/>
      <c r="C82" s="65"/>
      <c r="D82" s="65"/>
      <c r="E82" s="63"/>
      <c r="F82" s="66"/>
    </row>
    <row r="83" spans="1:6" x14ac:dyDescent="0.25">
      <c r="A83" s="12"/>
      <c r="B83" s="65"/>
      <c r="C83" s="65"/>
      <c r="D83" s="65"/>
      <c r="E83" s="63"/>
      <c r="F83" s="66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8" t="s">
        <v>71</v>
      </c>
      <c r="B85" s="68"/>
      <c r="C85" s="68"/>
      <c r="D85" s="68"/>
      <c r="E85" s="68"/>
      <c r="F85" s="68"/>
    </row>
    <row r="86" spans="1:6" x14ac:dyDescent="0.25">
      <c r="A86" s="68" t="s">
        <v>62</v>
      </c>
      <c r="B86" s="68"/>
      <c r="C86" s="68"/>
      <c r="D86" s="68"/>
      <c r="E86" s="68"/>
      <c r="F86" s="68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  <mergeCell ref="B76:D76"/>
    <mergeCell ref="E76:F76"/>
    <mergeCell ref="B77:D77"/>
    <mergeCell ref="E77:F77"/>
    <mergeCell ref="B78:D78"/>
    <mergeCell ref="E78:F78"/>
    <mergeCell ref="A60:F60"/>
    <mergeCell ref="A71:F71"/>
    <mergeCell ref="A73:F73"/>
    <mergeCell ref="A74:F74"/>
    <mergeCell ref="B75:D75"/>
    <mergeCell ref="E75:F75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B44:C44"/>
    <mergeCell ref="D44:F44"/>
    <mergeCell ref="A45:F45"/>
    <mergeCell ref="B46:F46"/>
    <mergeCell ref="C47:D47"/>
    <mergeCell ref="E47:F47"/>
    <mergeCell ref="B41:C41"/>
    <mergeCell ref="D41:F41"/>
    <mergeCell ref="B42:C42"/>
    <mergeCell ref="D42:F42"/>
    <mergeCell ref="B43:C43"/>
    <mergeCell ref="D43:F43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hyperlinks>
    <hyperlink ref="B20" r:id="rId1" xr:uid="{00000000-0004-0000-0000-000000000000}"/>
    <hyperlink ref="D20" r:id="rId2" xr:uid="{00000000-0004-0000-0000-000001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3"/>
  <rowBreaks count="1" manualBreakCount="1">
    <brk id="5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9" ma:contentTypeDescription="Vytvoří nový dokument" ma:contentTypeScope="" ma:versionID="4286ef44d3f03ccbb89e89ad660ac8c0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b48ea7c426bf7507f6494838d9cee38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C112B-8504-4372-93A1-E4D5394A6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http://schemas.microsoft.com/office/2006/metadata/properties"/>
    <ds:schemaRef ds:uri="http://purl.org/dc/dcmitype/"/>
    <ds:schemaRef ds:uri="dd24b7f9-e3ee-43c2-949c-e36816f2a2d5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999670f-2a3f-4325-aa6f-19973f59f5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 zpráva dílčí CRP 2020</vt:lpstr>
      <vt:lpstr>'Záv. zpráva dílčí CRP 2020'!Oblast_tisku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Ing. Pavlína Nová</cp:lastModifiedBy>
  <cp:lastPrinted>2020-06-17T13:52:13Z</cp:lastPrinted>
  <dcterms:created xsi:type="dcterms:W3CDTF">2019-03-22T14:48:01Z</dcterms:created>
  <dcterms:modified xsi:type="dcterms:W3CDTF">2022-02-15T08:33:09Z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