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CRP\2023\"/>
    </mc:Choice>
  </mc:AlternateContent>
  <xr:revisionPtr revIDLastSave="0" documentId="13_ncr:1_{D3F44E3D-5FA6-481E-ADEA-3CA1A67F1D1C}" xr6:coauthVersionLast="36" xr6:coauthVersionMax="36" xr10:uidLastSave="{00000000-0000-0000-0000-000000000000}"/>
  <bookViews>
    <workbookView xWindow="0" yWindow="0" windowWidth="57570" windowHeight="11805" xr2:uid="{00000000-000D-0000-FFFF-FFFF00000000}"/>
  </bookViews>
  <sheets>
    <sheet name="Záv. zpráva dílčí CRP 2023" sheetId="2" r:id="rId1"/>
  </sheets>
  <definedNames>
    <definedName name="_xlnm.Print_Area" localSheetId="0">'Záv. zpráva dílčí CRP 2023'!$A$1:$F$92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  <c r="E86" i="2"/>
  <c r="E87" i="2" l="1"/>
  <c r="E85" i="2"/>
  <c r="E84" i="2"/>
  <c r="E83" i="2"/>
  <c r="E77" i="2" l="1"/>
  <c r="E76" i="2"/>
  <c r="E75" i="2"/>
  <c r="E74" i="2"/>
  <c r="E72" i="2"/>
  <c r="E71" i="2"/>
  <c r="E70" i="2"/>
  <c r="D68" i="2"/>
  <c r="C68" i="2"/>
  <c r="E66" i="2"/>
  <c r="E65" i="2"/>
  <c r="E64" i="2"/>
  <c r="D63" i="2"/>
  <c r="C63" i="2"/>
  <c r="C79" i="2" l="1"/>
  <c r="F70" i="2" s="1"/>
  <c r="D79" i="2"/>
  <c r="E68" i="2"/>
  <c r="E63" i="2"/>
  <c r="F63" i="2" l="1"/>
  <c r="F65" i="2"/>
  <c r="F74" i="2"/>
  <c r="F68" i="2"/>
  <c r="F71" i="2"/>
  <c r="F76" i="2"/>
  <c r="F75" i="2"/>
  <c r="F72" i="2"/>
  <c r="F66" i="2"/>
  <c r="F64" i="2"/>
  <c r="F77" i="2"/>
  <c r="E79" i="2"/>
  <c r="F7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61" authorId="0" shapeId="0" xr:uid="{2C19C39E-E697-492B-945E-C380B9DA4AE7}">
      <text>
        <r>
          <rPr>
            <b/>
            <sz val="9"/>
            <color indexed="81"/>
            <rFont val="Tahoma"/>
            <family val="2"/>
            <charset val="238"/>
          </rPr>
          <t xml:space="preserve">Komentář:
</t>
        </r>
        <r>
          <rPr>
            <sz val="9"/>
            <color indexed="81"/>
            <rFont val="Tahoma"/>
            <family val="2"/>
            <charset val="238"/>
          </rPr>
          <t xml:space="preserve">Nejprve prosím vyplňte celkovou přidělenou finanční částku v buňce č. C72. Tím dojde k aktualizaci vzorce ve sloupci F. </t>
        </r>
      </text>
    </comment>
  </commentList>
</comments>
</file>

<file path=xl/sharedStrings.xml><?xml version="1.0" encoding="utf-8"?>
<sst xmlns="http://schemas.openxmlformats.org/spreadsheetml/2006/main" count="196" uniqueCount="143">
  <si>
    <t>VŠ:</t>
  </si>
  <si>
    <t>Tematické zaměření:</t>
  </si>
  <si>
    <t>Název projektu:</t>
  </si>
  <si>
    <t>Období řešení projektu: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</si>
  <si>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</si>
  <si>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</si>
  <si>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</si>
  <si>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</si>
  <si>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</si>
  <si>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</si>
  <si>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</si>
  <si>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</si>
  <si>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</si>
  <si>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</si>
  <si>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</si>
  <si>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</si>
  <si>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</si>
  <si>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</si>
  <si>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 xml:space="preserve"> Cíl projektu</t>
  </si>
  <si>
    <t>Uveďte stanovený cíl a uveďte, do jaké míry byl splněn, případně důvod, proč splněn nebyl.</t>
  </si>
  <si>
    <t>Plnění  výstupů projektu</t>
  </si>
  <si>
    <t>Uveďte výstupy projektu a do jaké míry byly splněny, případně důvod, proč splněny nebyly.</t>
  </si>
  <si>
    <t>Změny v řešení</t>
  </si>
  <si>
    <t>Pokud došlo v průběhu řešení ke změnám, uveďte je a vysvětlete příčinu</t>
  </si>
  <si>
    <t>Číslo změny</t>
  </si>
  <si>
    <t>Jednotlivé změny (přidejte řádky dle potřeby)</t>
  </si>
  <si>
    <t>Zdůvodnění</t>
  </si>
  <si>
    <t>1.</t>
  </si>
  <si>
    <t>2.</t>
  </si>
  <si>
    <t>3.</t>
  </si>
  <si>
    <t>4.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</si>
  <si>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</si>
  <si>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</si>
  <si>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</si>
  <si>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</si>
  <si>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</si>
  <si>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Specifikace čerpání finanční dotace na řešení projektu *</t>
  </si>
  <si>
    <t>Přidělená dotace na řešení projektu - ukazatel I (v tis. Kč)</t>
  </si>
  <si>
    <t>Čerpání dotace (v tis. Kč)</t>
  </si>
  <si>
    <t>Rozdíl (v tis. Kč)</t>
  </si>
  <si>
    <t>Rozdíl (v %)</t>
  </si>
  <si>
    <t>Kapitálové finanční prostředky celkem</t>
  </si>
  <si>
    <t>1.2</t>
  </si>
  <si>
    <t>Dlouhodobý nehmotný majetek (SW, licence)</t>
  </si>
  <si>
    <t>1.3</t>
  </si>
  <si>
    <t>Samostatné věci movité (stroje, zařízení)</t>
  </si>
  <si>
    <t>1.4</t>
  </si>
  <si>
    <t>Ostatní technické zhodnocení</t>
  </si>
  <si>
    <t>Běžné finanční prostředky celkem</t>
  </si>
  <si>
    <t>Osobní náklady:</t>
  </si>
  <si>
    <t>2.1</t>
  </si>
  <si>
    <t>Mzdy (včetně pohyblivých složek)</t>
  </si>
  <si>
    <t>2.2</t>
  </si>
  <si>
    <t>2.3</t>
  </si>
  <si>
    <t>Odvody pojistného na veřejné zdravotní pojištění a pojistného na sociální zabezpečení a příspěvku na státní politiku zaměstnanosti a příděly do sociálního fondu</t>
  </si>
  <si>
    <t>Ostatní:</t>
  </si>
  <si>
    <t>2.4</t>
  </si>
  <si>
    <t>Materiální náklady (včetně drobného majetku)</t>
  </si>
  <si>
    <t>2.5</t>
  </si>
  <si>
    <t xml:space="preserve">Služby a náklady nevýrobní </t>
  </si>
  <si>
    <t>2.6</t>
  </si>
  <si>
    <t>Cestovní náhrady</t>
  </si>
  <si>
    <t>2.7</t>
  </si>
  <si>
    <t>Stipendia</t>
  </si>
  <si>
    <t xml:space="preserve">Celkem běžné a kapitálové finanční prostředky </t>
  </si>
  <si>
    <t>Bližší zdůvodnění čerpání v jednotlivých položkách (přidejte řádky podle potřeby)</t>
  </si>
  <si>
    <t>Číslo položky (viz předchozí tabulka)</t>
  </si>
  <si>
    <t>Název výdaje a jeho zdůvodnění</t>
  </si>
  <si>
    <t>Částka (v tis. Kč)</t>
  </si>
  <si>
    <t>* VŠ vyplní pouze žlutě podbarvená pole tabulky.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</si>
  <si>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</si>
  <si>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Formulář pro závěrečnou zprávu - dílčí část projektu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</si>
  <si>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</si>
  <si>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Rozvojový projekt na rok 2023</t>
  </si>
  <si>
    <t>Prioritní oblast:</t>
  </si>
  <si>
    <t>1. Prioritní témata pro projekty vysokých škol s předem vyčleněnou alokací</t>
  </si>
  <si>
    <t>1.c) plnění požadavků stanovených obecně závaznými právními předpisy nebo pokyny orgánů státní správy upravujících vnitřní organizaci a systémy vysokých škol</t>
  </si>
  <si>
    <t>Koordinovaný rozvoj ekonomických aplikací vysokých škol</t>
  </si>
  <si>
    <t>Od: 1/2023</t>
  </si>
  <si>
    <t>Do: 12/2023</t>
  </si>
  <si>
    <t>5.</t>
  </si>
  <si>
    <t>1-1 ADMINISTRACE: Rozvoj SW pro efektivní správu přístupových práv</t>
  </si>
  <si>
    <t>1-2 PROVOZ: Podpora efektivního provozu EIS</t>
  </si>
  <si>
    <t>2-1 ROZPOČET: Koordinovaný rozvoj standardních funkcionalit modulu</t>
  </si>
  <si>
    <t>2-2 MAJETEK: Elektronické vyřazování a další koordinovaný rozvoj</t>
  </si>
  <si>
    <t>2-3 ÚČETNICTVÍ: Koordinovaný rozvoj standardních funkcionalit modulu</t>
  </si>
  <si>
    <t>2-4 FINANCE: Koordinovaný rozvoj standardních funkcionalit modulu</t>
  </si>
  <si>
    <t>2-5 DPH: Koordinovaný rozvoj standardních funkcionalit modulu</t>
  </si>
  <si>
    <t>2-6 NÁKUP: Koordinovaný rozvoj standardních funkcionalit modulu</t>
  </si>
  <si>
    <t>3-1 DATA: Funkce pro kontrolu a opravy dat</t>
  </si>
  <si>
    <t>3-2 REPORTING: Funkce pro podporu reportingu</t>
  </si>
  <si>
    <t>3-3 LICENCE: Doplnění licencí a implementace nových funkcionalit</t>
  </si>
  <si>
    <t>3-4 PROCESY: Implementace WF nástrojů ve zpracování ekonomických informací</t>
  </si>
  <si>
    <t>4  TECHNOLOGIE: Technologické inovace a integrace EIS</t>
  </si>
  <si>
    <t>4</t>
  </si>
  <si>
    <t>5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</si>
  <si>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</si>
  <si>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</si>
  <si>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</si>
  <si>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</si>
  <si>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</si>
  <si>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</si>
  <si>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</si>
  <si>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</si>
  <si>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</si>
  <si>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</si>
  <si>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</si>
  <si>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</si>
  <si>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rPr>
        <b/>
        <sz val="10"/>
        <color theme="1"/>
        <rFont val="Calibri"/>
        <family val="2"/>
        <charset val="238"/>
        <scheme val="minor"/>
      </rPr>
      <t>5 DEPO EIS: Analýza dopadů DEPO do EIS a PAMS</t>
    </r>
    <r>
      <rPr>
        <sz val="10"/>
        <color theme="1"/>
        <rFont val="Calibri"/>
        <family val="2"/>
        <charset val="238"/>
        <scheme val="minor"/>
      </rPr>
      <t xml:space="preserve">
VVŠ se tohoto výstupu účastnila aktivně formou účastní na společných seminářích a worshopech pořádaných pracovní skupinou DEPO a MUNI. VVŠ převzala závěry analytické skupiny DEPO a aplikovala je vlastních strategických plánech  na další období.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</si>
  <si>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4  TECHNOLOGIE: Technologické inovace a integrace EIS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 aktivně, pouze 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</si>
  <si>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Dílčím cílem č. 2</t>
    </r>
    <r>
      <rPr>
        <sz val="10"/>
        <color theme="1"/>
        <rFont val="Calibri"/>
        <family val="2"/>
        <charset val="238"/>
        <scheme val="minor"/>
      </rPr>
      <t xml:space="preserve"> byl koordinovaný rozvoj ekonomických agend (doplnění katalogu standardních řešení o nové funkcionality využitelné více VVŠ v rámci sekce)
</t>
    </r>
    <r>
      <rPr>
        <b/>
        <sz val="10"/>
        <color theme="1"/>
        <rFont val="Calibri"/>
        <family val="2"/>
        <charset val="238"/>
        <scheme val="minor"/>
      </rPr>
      <t xml:space="preserve">Tohoto dílčího cíle bylo v rámci celého koordinovaného projektu dosaženo. 
</t>
    </r>
    <r>
      <rPr>
        <sz val="10"/>
        <color theme="1"/>
        <rFont val="Calibri"/>
        <family val="2"/>
        <charset val="238"/>
        <scheme val="minor"/>
      </rPr>
      <t xml:space="preserve">VVŠ se tohoto koordinovaného cíle účastnila aktivně a současně poskytla výsledky ostatním VVŠ v sekci 1 (iFIS).
</t>
    </r>
  </si>
  <si>
    <r>
      <rPr>
        <b/>
        <sz val="10"/>
        <color theme="1"/>
        <rFont val="Calibri"/>
        <family val="2"/>
        <charset val="238"/>
        <scheme val="minor"/>
      </rPr>
      <t>Dílčím cílem č. 4</t>
    </r>
    <r>
      <rPr>
        <sz val="10"/>
        <color theme="1"/>
        <rFont val="Calibri"/>
        <family val="2"/>
        <charset val="238"/>
        <scheme val="minor"/>
      </rPr>
      <t xml:space="preserve"> byla inovace technologie pro provoz a integrace EIS (technologické inovace a integrace napříč VVŠ)
</t>
    </r>
    <r>
      <rPr>
        <b/>
        <sz val="10"/>
        <color theme="1"/>
        <rFont val="Calibri"/>
        <family val="2"/>
        <charset val="238"/>
        <scheme val="minor"/>
      </rPr>
      <t xml:space="preserve">Tohoto dílčího cíle bylo v rámci celého koordinovaného projektu dosaženo. </t>
    </r>
    <r>
      <rPr>
        <sz val="10"/>
        <color theme="1"/>
        <rFont val="Calibri"/>
        <family val="2"/>
        <charset val="238"/>
        <scheme val="minor"/>
      </rPr>
      <t xml:space="preserve">
VVŠ se tohoto koordinovaného cíle neúčastnila aktivně, pouze přebírala výsledky plnění ostatních VVŠ.</t>
    </r>
  </si>
  <si>
    <r>
      <rPr>
        <b/>
        <sz val="10"/>
        <color theme="1"/>
        <rFont val="Calibri"/>
        <family val="2"/>
        <charset val="238"/>
        <scheme val="minor"/>
      </rPr>
      <t>Dílčím cílem č. 5</t>
    </r>
    <r>
      <rPr>
        <sz val="10"/>
        <color theme="1"/>
        <rFont val="Calibri"/>
        <family val="2"/>
        <charset val="238"/>
        <scheme val="minor"/>
      </rPr>
      <t xml:space="preserve"> byla analýza dopadů DEPO v ekonomických systémech (příprava na implementaci nové legislativy do ekonomických systémů VVŠ)
</t>
    </r>
    <r>
      <rPr>
        <b/>
        <sz val="10"/>
        <color theme="1"/>
        <rFont val="Calibri"/>
        <family val="2"/>
        <charset val="238"/>
        <scheme val="minor"/>
      </rPr>
      <t xml:space="preserve">Tohoto dílčího cíle bylo v rámci celého koordinovaného projektu dosaženo. 
</t>
    </r>
    <r>
      <rPr>
        <sz val="10"/>
        <color theme="1"/>
        <rFont val="Calibri"/>
        <family val="2"/>
        <charset val="238"/>
        <scheme val="minor"/>
      </rPr>
      <t>VVŠ se tohoto koordinovaného cíle účastnila aktivně a současně přebírala výsledky společného plnění všech VVŠ.</t>
    </r>
  </si>
  <si>
    <t>Nejedná se o pokračující projekt.</t>
  </si>
  <si>
    <t>1.1</t>
  </si>
  <si>
    <t>2.6.</t>
  </si>
  <si>
    <t>Vysoká škola polytechnická Jihlava</t>
  </si>
  <si>
    <t>Tolstého 16, 586 01 Jihlava, www.vspj.cz</t>
  </si>
  <si>
    <t>ondrej.chalupa@vspj.cz</t>
  </si>
  <si>
    <t>Ondřej Chalupa, DiS.</t>
  </si>
  <si>
    <t>Ing. Vítězslav Šeda</t>
  </si>
  <si>
    <t>vitezslav.seda@vspj.cz</t>
  </si>
  <si>
    <t>Odměny a mzdy řešitelskému týmu projektu za práce prováděné nad rámec běžných povinností - zejména analýzy a specifikace, jednání s dodavateli, testování a akceptace přírůstků, dokumentace, součinnost při implementaci a integraci přírůstků projektu převzatých z ostatních VVŠ v rámci sekce, administrace a školení k přírůstkům SW.</t>
  </si>
  <si>
    <t>Zákonné zdravotní a sociální pojištění a sociální fond</t>
  </si>
  <si>
    <t>Cestovní náhrady na společná jednání projektového týmu, včetně nákladů na dopravu a ubytování. Přesun nevyčerpaných fin. prostředků ve výši 3 tis. Kč na položku 2.4 materiální náklady.</t>
  </si>
  <si>
    <t>Materiální náklady - v rámci projektu byl pořízení spotřební kancelářský materiál vč. drobného majetku. Položka byla navýšena o 3 tis. Kč z položky 2.6 cestovní náhrady z důvodu nevyčerpání této položky.</t>
  </si>
  <si>
    <t>Náklady na technické zhodnocení SW externím dodavatelem v oblasti Evidence majetku a přístupových oprávnění, včetně zajištění licence přírůstků pro všechny VVŠ v sekci 1 (iFIS)</t>
  </si>
  <si>
    <t>Změna v čerpání rozpočtu projektu v souladu s vyhlášením CRP 2023</t>
  </si>
  <si>
    <t>Rozpočet projektu byl vyčerpán v celé výši. Během řešení projektu došlo ke změnám ve struktuře čerpání přidělených finančních prostředků v souladu s vyhlášením CRP 2023 (v položkách 2.4 a 2.6). Zdůvodnění změn je uvedeno u konkrétních položek v části „Bližší zdůvodnění čerpání v jednotlivých položkách“.</t>
  </si>
  <si>
    <r>
      <rPr>
        <b/>
        <sz val="10"/>
        <color theme="1"/>
        <rFont val="Calibri"/>
        <family val="2"/>
        <charset val="238"/>
        <scheme val="minor"/>
      </rPr>
      <t>Dílčím cílem č. 1.</t>
    </r>
    <r>
      <rPr>
        <sz val="10"/>
        <color theme="1"/>
        <rFont val="Calibri"/>
        <family val="2"/>
        <charset val="238"/>
        <scheme val="minor"/>
      </rPr>
      <t xml:space="preserve"> bylo zjednodušení správy a podpory uživatelů EIS a PaMS (úpravy pro efektivní správu přístupových práv)
</t>
    </r>
    <r>
      <rPr>
        <b/>
        <sz val="10"/>
        <color theme="1"/>
        <rFont val="Calibri"/>
        <family val="2"/>
        <charset val="238"/>
        <scheme val="minor"/>
      </rPr>
      <t xml:space="preserve">Tohoto dílčího cíle bylo v rámci celého koordinovaného projektu dosaženo. </t>
    </r>
    <r>
      <rPr>
        <sz val="10"/>
        <color theme="1"/>
        <rFont val="Calibri"/>
        <family val="2"/>
        <charset val="238"/>
        <scheme val="minor"/>
      </rPr>
      <t xml:space="preserve">
VVŠ se tohoto koordinovaného cíle účastnila aktivně a současně poskytla výsledky ostatním VVŠ v sekci 1 (iFIS).</t>
    </r>
  </si>
  <si>
    <r>
      <rPr>
        <b/>
        <sz val="10"/>
        <color theme="1"/>
        <rFont val="Calibri"/>
        <family val="2"/>
        <charset val="238"/>
        <scheme val="minor"/>
      </rPr>
      <t>Dílčím cílem č. 3</t>
    </r>
    <r>
      <rPr>
        <sz val="10"/>
        <color theme="1"/>
        <rFont val="Calibri"/>
        <family val="2"/>
        <charset val="238"/>
        <scheme val="minor"/>
      </rPr>
      <t xml:space="preserve"> byla optimalizace postupů a procesů v ekonomice (rozvoj funkcionalit elektronických procesů a jejich implementace v podmínkách VVŠ)
</t>
    </r>
    <r>
      <rPr>
        <b/>
        <sz val="10"/>
        <color theme="1"/>
        <rFont val="Calibri"/>
        <family val="2"/>
        <charset val="238"/>
        <scheme val="minor"/>
      </rPr>
      <t xml:space="preserve">Tohoto dílčího cíle bylo v rámci celého koordinovaného projektu dosaženo. </t>
    </r>
    <r>
      <rPr>
        <sz val="10"/>
        <color theme="1"/>
        <rFont val="Calibri"/>
        <family val="2"/>
        <charset val="238"/>
        <scheme val="minor"/>
      </rPr>
      <t xml:space="preserve">
VVŠ se tohoto koordinovaného cíle neúčastnila aktivně, pouze přebírala výsledky plnění ostatních VVŠ.</t>
    </r>
  </si>
  <si>
    <r>
      <rPr>
        <b/>
        <sz val="10"/>
        <color theme="1"/>
        <rFont val="Calibri"/>
        <family val="2"/>
        <charset val="238"/>
        <scheme val="minor"/>
      </rPr>
      <t>2-3 ÚČETNICTVÍ: Koordinovaný rozvoj standardních funkcionalit modulu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 aktivně, pouze 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</si>
  <si>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1-2 PROVOZ: Podpora efektivního provozu EIS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 aktivně, pouze 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</si>
  <si>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1-1 ADMINISTRACE: Rozvoj SW pro efektivní správu přístupových práv</t>
    </r>
    <r>
      <rPr>
        <sz val="10"/>
        <color theme="1"/>
        <rFont val="Calibri"/>
        <family val="2"/>
        <charset val="238"/>
        <scheme val="minor"/>
      </rPr>
      <t xml:space="preserve">
VVŠ v tomto výstupu zajistila optimalizaci postupů při správě přístupů uživatelů a uživatelských skupin na typy smluv, typy zakázek, typy karet a další. Urychlení a zpřehlednění podle vzoru Kontexty NS a dále propojení distribuované správy přístupových oprávnění z agend do modulu Správce  a současně poskytla výsledky ostatním VVŠ v sekci 1 (IFIS).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</si>
  <si>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2-1 ROZPOČET: Koordinovaný rozvoj standardních funkcionalit modulu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neúčastnila, ani nepřebírala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</si>
  <si>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2-2 MAJETEK: Elektronické vyřazování a další koordinovaný rozvoj</t>
    </r>
    <r>
      <rPr>
        <sz val="10"/>
        <color theme="1"/>
        <rFont val="Calibri"/>
        <family val="2"/>
        <charset val="238"/>
        <scheme val="minor"/>
      </rPr>
      <t xml:space="preserve">
VVŠ v rámci tohoto výstupu zajistila zavedení nového odpisového plánu a možnost výpočtu odpisů u prodloužené doby odepisování a poskytla výsledky ostatním VVŠ v sekci 1 (IFIS).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</si>
  <si>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2-4 FINANCE: Koordinovaný rozvoj standardních funkcionalit modulu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neúčastnila, ani nepřebírala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</si>
  <si>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 xml:space="preserve">2-5 DPH: Koordinovaný rozvoj standardních funkcionalit modulu
</t>
    </r>
    <r>
      <rPr>
        <sz val="10"/>
        <color theme="1"/>
        <rFont val="Calibri"/>
        <family val="2"/>
        <charset val="238"/>
        <scheme val="minor"/>
      </rPr>
      <t xml:space="preserve">VVŠ se tohoto výstupu neúčastnila aktivně, pouze 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</si>
  <si>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 xml:space="preserve">2-6 NÁKUP: Koordinovaný rozvoj standardních funkcionalit modulu
</t>
    </r>
    <r>
      <rPr>
        <sz val="10"/>
        <color theme="1"/>
        <rFont val="Calibri"/>
        <family val="2"/>
        <charset val="238"/>
        <scheme val="minor"/>
      </rPr>
      <t xml:space="preserve">VVŠ se tohoto výstupu neúčastnila, ani nepřebírala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</si>
  <si>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3-1 DATA: Funkce pro kontrolu a opravy dat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neúčastnila, ani nepřebírala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</si>
  <si>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3-2 REPORTING: Funkce pro podporu reportingu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 aktivně, pouze 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</si>
  <si>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3-3 LICENCE: Doplnění licencí a implementace nových funkcionalit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neúčastnila, ani nepřebírala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</si>
  <si>
    <r>
      <rPr>
        <b/>
        <sz val="10"/>
        <color theme="1"/>
        <rFont val="Calibri"/>
        <family val="2"/>
        <charset val="238"/>
        <scheme val="minor"/>
      </rPr>
      <t>3-4 PROCESY: Implementace WF nástrojů ve zpracování ekonomických informací</t>
    </r>
    <r>
      <rPr>
        <sz val="10"/>
        <color theme="1"/>
        <rFont val="Calibri"/>
        <family val="2"/>
        <charset val="238"/>
        <scheme val="minor"/>
      </rPr>
      <t xml:space="preserve">
VVŠ se tohoto výstupu neúčastnila, ani nepřebírala výsledky plnění ostatních VVŠ.
</t>
    </r>
    <r>
      <rPr>
        <b/>
        <sz val="10"/>
        <color theme="1"/>
        <rFont val="Calibri"/>
        <family val="2"/>
        <charset val="238"/>
        <scheme val="minor"/>
      </rPr>
      <t>Výstup byl  zcela splněn.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</si>
</sst>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7" xfId="2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tezslav.seda@vspj.cz" TargetMode="External"/><Relationship Id="rId1" Type="http://schemas.openxmlformats.org/officeDocument/2006/relationships/hyperlink" Target="mailto:ondrej.chalupa@vspj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abSelected="1" view="pageBreakPreview" zoomScale="130" zoomScaleNormal="100" zoomScaleSheetLayoutView="130" workbookViewId="0">
      <selection activeCell="B43" sqref="B43:F43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4" t="s">
        <v>0</v>
      </c>
      <c r="B1" s="38" t="s">
        <v>116</v>
      </c>
      <c r="C1" s="39"/>
      <c r="D1" s="39"/>
      <c r="E1" s="39"/>
      <c r="F1" s="40"/>
    </row>
    <row r="2" spans="1:6" ht="15" customHeight="1" x14ac:dyDescent="0.25">
      <c r="A2" s="69" t="s">
        <v>73</v>
      </c>
      <c r="B2" s="70"/>
      <c r="C2" s="70"/>
      <c r="D2" s="70"/>
      <c r="E2" s="70"/>
      <c r="F2" s="71"/>
    </row>
    <row r="3" spans="1:6" ht="15" customHeight="1" x14ac:dyDescent="0.25">
      <c r="A3" s="69" t="s">
        <v>71</v>
      </c>
      <c r="B3" s="70"/>
      <c r="C3" s="70"/>
      <c r="D3" s="70"/>
      <c r="E3" s="70"/>
      <c r="F3" s="71"/>
    </row>
    <row r="4" spans="1:6" x14ac:dyDescent="0.25">
      <c r="A4" s="7" t="s">
        <v>74</v>
      </c>
      <c r="B4" s="47" t="s">
        <v>75</v>
      </c>
      <c r="C4" s="48"/>
      <c r="D4" s="48"/>
      <c r="E4" s="48"/>
      <c r="F4" s="49"/>
    </row>
    <row r="5" spans="1:6" ht="33" customHeight="1" x14ac:dyDescent="0.25">
      <c r="A5" s="5" t="s">
        <v>1</v>
      </c>
      <c r="B5" s="47" t="s">
        <v>76</v>
      </c>
      <c r="C5" s="48"/>
      <c r="D5" s="48"/>
      <c r="E5" s="48"/>
      <c r="F5" s="49"/>
    </row>
    <row r="6" spans="1:6" x14ac:dyDescent="0.25">
      <c r="A6" s="57" t="s">
        <v>2</v>
      </c>
      <c r="B6" s="60" t="s">
        <v>77</v>
      </c>
      <c r="C6" s="61"/>
      <c r="D6" s="61"/>
      <c r="E6" s="61"/>
      <c r="F6" s="62"/>
    </row>
    <row r="7" spans="1:6" x14ac:dyDescent="0.25">
      <c r="A7" s="58"/>
      <c r="B7" s="63"/>
      <c r="C7" s="64"/>
      <c r="D7" s="64"/>
      <c r="E7" s="64"/>
      <c r="F7" s="65"/>
    </row>
    <row r="8" spans="1:6" x14ac:dyDescent="0.25">
      <c r="A8" s="59"/>
      <c r="B8" s="66"/>
      <c r="C8" s="67"/>
      <c r="D8" s="67"/>
      <c r="E8" s="67"/>
      <c r="F8" s="68"/>
    </row>
    <row r="9" spans="1:6" ht="25.5" x14ac:dyDescent="0.25">
      <c r="A9" s="5" t="s">
        <v>3</v>
      </c>
      <c r="B9" s="50" t="s">
        <v>78</v>
      </c>
      <c r="C9" s="52"/>
      <c r="D9" s="50" t="s">
        <v>79</v>
      </c>
      <c r="E9" s="51"/>
      <c r="F9" s="52"/>
    </row>
    <row r="10" spans="1:6" ht="25.5" customHeight="1" x14ac:dyDescent="0.25">
      <c r="A10" s="6" t="s">
        <v>4</v>
      </c>
      <c r="B10" s="5" t="s">
        <v>5</v>
      </c>
      <c r="C10" s="50" t="s">
        <v>6</v>
      </c>
      <c r="D10" s="52"/>
      <c r="E10" s="41" t="s">
        <v>7</v>
      </c>
      <c r="F10" s="43"/>
    </row>
    <row r="11" spans="1:6" x14ac:dyDescent="0.25">
      <c r="A11" s="5" t="s">
        <v>8</v>
      </c>
      <c r="B11" s="25">
        <f>C11+E11</f>
        <v>594</v>
      </c>
      <c r="C11" s="28">
        <v>194</v>
      </c>
      <c r="D11" s="29"/>
      <c r="E11" s="28">
        <v>400</v>
      </c>
      <c r="F11" s="29"/>
    </row>
    <row r="12" spans="1:6" x14ac:dyDescent="0.25">
      <c r="A12" s="5" t="s">
        <v>9</v>
      </c>
      <c r="B12" s="26">
        <f>C12+E12</f>
        <v>594</v>
      </c>
      <c r="C12" s="28">
        <v>194</v>
      </c>
      <c r="D12" s="29"/>
      <c r="E12" s="28">
        <v>400</v>
      </c>
      <c r="F12" s="29"/>
    </row>
    <row r="13" spans="1:6" x14ac:dyDescent="0.25">
      <c r="A13" s="33"/>
      <c r="B13" s="34"/>
      <c r="C13" s="34"/>
      <c r="D13" s="34"/>
      <c r="E13" s="34"/>
      <c r="F13" s="35"/>
    </row>
    <row r="14" spans="1:6" ht="15.75" x14ac:dyDescent="0.25">
      <c r="A14" s="54" t="s">
        <v>10</v>
      </c>
      <c r="B14" s="55"/>
      <c r="C14" s="55"/>
      <c r="D14" s="55"/>
      <c r="E14" s="55"/>
      <c r="F14" s="56"/>
    </row>
    <row r="15" spans="1:6" x14ac:dyDescent="0.25">
      <c r="A15" s="2"/>
      <c r="B15" s="41" t="s">
        <v>11</v>
      </c>
      <c r="C15" s="43"/>
      <c r="D15" s="41" t="s">
        <v>12</v>
      </c>
      <c r="E15" s="42"/>
      <c r="F15" s="43"/>
    </row>
    <row r="16" spans="1:6" x14ac:dyDescent="0.25">
      <c r="A16" s="5" t="s">
        <v>13</v>
      </c>
      <c r="B16" s="44" t="s">
        <v>119</v>
      </c>
      <c r="C16" s="45"/>
      <c r="D16" s="44" t="s">
        <v>120</v>
      </c>
      <c r="E16" s="46"/>
      <c r="F16" s="45"/>
    </row>
    <row r="17" spans="1:9" ht="15" customHeight="1" x14ac:dyDescent="0.25">
      <c r="A17" s="5" t="s">
        <v>0</v>
      </c>
      <c r="B17" s="44" t="s">
        <v>116</v>
      </c>
      <c r="C17" s="45"/>
      <c r="D17" s="44" t="s">
        <v>116</v>
      </c>
      <c r="E17" s="46"/>
      <c r="F17" s="45"/>
    </row>
    <row r="18" spans="1:9" ht="15" customHeight="1" x14ac:dyDescent="0.25">
      <c r="A18" s="5" t="s">
        <v>14</v>
      </c>
      <c r="B18" s="44" t="s">
        <v>117</v>
      </c>
      <c r="C18" s="45"/>
      <c r="D18" s="44" t="s">
        <v>117</v>
      </c>
      <c r="E18" s="46"/>
      <c r="F18" s="45"/>
    </row>
    <row r="19" spans="1:9" x14ac:dyDescent="0.25">
      <c r="A19" s="5" t="s">
        <v>15</v>
      </c>
      <c r="B19" s="28">
        <v>567141140</v>
      </c>
      <c r="C19" s="45"/>
      <c r="D19" s="28">
        <v>567141205</v>
      </c>
      <c r="E19" s="46"/>
      <c r="F19" s="45"/>
    </row>
    <row r="20" spans="1:9" ht="15" customHeight="1" x14ac:dyDescent="0.25">
      <c r="A20" s="5" t="s">
        <v>16</v>
      </c>
      <c r="B20" s="53" t="s">
        <v>118</v>
      </c>
      <c r="C20" s="45"/>
      <c r="D20" s="53" t="s">
        <v>121</v>
      </c>
      <c r="E20" s="46"/>
      <c r="F20" s="45"/>
    </row>
    <row r="21" spans="1:9" x14ac:dyDescent="0.25">
      <c r="A21" s="33"/>
      <c r="B21" s="34"/>
      <c r="C21" s="34"/>
      <c r="D21" s="34"/>
      <c r="E21" s="34"/>
      <c r="F21" s="35"/>
    </row>
    <row r="22" spans="1:9" ht="15" customHeight="1" x14ac:dyDescent="0.25">
      <c r="A22" s="54" t="s">
        <v>17</v>
      </c>
      <c r="B22" s="55"/>
      <c r="C22" s="55"/>
      <c r="D22" s="55"/>
      <c r="E22" s="55"/>
      <c r="F22" s="56"/>
    </row>
    <row r="23" spans="1:9" ht="29.25" customHeight="1" x14ac:dyDescent="0.25">
      <c r="A23" s="5" t="s">
        <v>18</v>
      </c>
      <c r="B23" s="50" t="s">
        <v>19</v>
      </c>
      <c r="C23" s="51"/>
      <c r="D23" s="51"/>
      <c r="E23" s="51"/>
      <c r="F23" s="52"/>
    </row>
    <row r="24" spans="1:9" ht="61.15" customHeight="1" x14ac:dyDescent="0.25">
      <c r="A24" s="72" t="s">
        <v>27</v>
      </c>
      <c r="B24" s="73" t="s">
        <v>129</v>
      </c>
      <c r="C24" s="74"/>
      <c r="D24" s="74"/>
      <c r="E24" s="74"/>
      <c r="F24" s="75"/>
    </row>
    <row r="25" spans="1:9" ht="58.9" customHeight="1" x14ac:dyDescent="0.25">
      <c r="A25" s="72" t="s">
        <v>28</v>
      </c>
      <c r="B25" s="73" t="s">
        <v>110</v>
      </c>
      <c r="C25" s="74"/>
      <c r="D25" s="74"/>
      <c r="E25" s="74"/>
      <c r="F25" s="75"/>
    </row>
    <row r="26" spans="1:9" ht="58.9" customHeight="1" x14ac:dyDescent="0.25">
      <c r="A26" s="72" t="s">
        <v>29</v>
      </c>
      <c r="B26" s="73" t="s">
        <v>130</v>
      </c>
      <c r="C26" s="74"/>
      <c r="D26" s="74"/>
      <c r="E26" s="74"/>
      <c r="F26" s="75"/>
    </row>
    <row r="27" spans="1:9" ht="46.15" customHeight="1" x14ac:dyDescent="0.25">
      <c r="A27" s="72" t="s">
        <v>30</v>
      </c>
      <c r="B27" s="73" t="s">
        <v>111</v>
      </c>
      <c r="C27" s="74"/>
      <c r="D27" s="74"/>
      <c r="E27" s="74"/>
      <c r="F27" s="75"/>
    </row>
    <row r="28" spans="1:9" ht="60.6" customHeight="1" x14ac:dyDescent="0.25">
      <c r="A28" s="72" t="s">
        <v>80</v>
      </c>
      <c r="B28" s="73" t="s">
        <v>112</v>
      </c>
      <c r="C28" s="74"/>
      <c r="D28" s="74"/>
      <c r="E28" s="74"/>
      <c r="F28" s="75"/>
    </row>
    <row r="29" spans="1:9" x14ac:dyDescent="0.25">
      <c r="A29" s="33"/>
      <c r="B29" s="34"/>
      <c r="C29" s="34"/>
      <c r="D29" s="34"/>
      <c r="E29" s="34"/>
      <c r="F29" s="35"/>
    </row>
    <row r="30" spans="1:9" ht="25.5" x14ac:dyDescent="0.25">
      <c r="A30" s="5" t="s">
        <v>20</v>
      </c>
      <c r="B30" s="50" t="s">
        <v>21</v>
      </c>
      <c r="C30" s="51"/>
      <c r="D30" s="51"/>
      <c r="E30" s="51"/>
      <c r="F30" s="52"/>
      <c r="I30" s="1"/>
    </row>
    <row r="31" spans="1:9" ht="69" customHeight="1" x14ac:dyDescent="0.25">
      <c r="A31" s="76" t="s">
        <v>96</v>
      </c>
      <c r="B31" s="77" t="s">
        <v>133</v>
      </c>
      <c r="C31" s="78" t="s">
        <v>81</v>
      </c>
      <c r="D31" s="78" t="s">
        <v>81</v>
      </c>
      <c r="E31" s="78" t="s">
        <v>81</v>
      </c>
      <c r="F31" s="79" t="s">
        <v>81</v>
      </c>
      <c r="I31" s="1"/>
    </row>
    <row r="32" spans="1:9" ht="41.45" customHeight="1" x14ac:dyDescent="0.25">
      <c r="A32" s="76" t="s">
        <v>97</v>
      </c>
      <c r="B32" s="77" t="s">
        <v>132</v>
      </c>
      <c r="C32" s="78" t="s">
        <v>82</v>
      </c>
      <c r="D32" s="78" t="s">
        <v>82</v>
      </c>
      <c r="E32" s="78" t="s">
        <v>82</v>
      </c>
      <c r="F32" s="79" t="s">
        <v>82</v>
      </c>
      <c r="I32" s="1"/>
    </row>
    <row r="33" spans="1:10" ht="41.45" customHeight="1" x14ac:dyDescent="0.25">
      <c r="A33" s="76" t="s">
        <v>98</v>
      </c>
      <c r="B33" s="77" t="s">
        <v>134</v>
      </c>
      <c r="C33" s="78" t="s">
        <v>83</v>
      </c>
      <c r="D33" s="78" t="s">
        <v>83</v>
      </c>
      <c r="E33" s="78" t="s">
        <v>83</v>
      </c>
      <c r="F33" s="79" t="s">
        <v>83</v>
      </c>
      <c r="I33" s="1"/>
    </row>
    <row r="34" spans="1:10" ht="57.75" customHeight="1" x14ac:dyDescent="0.25">
      <c r="A34" s="76" t="s">
        <v>94</v>
      </c>
      <c r="B34" s="77" t="s">
        <v>135</v>
      </c>
      <c r="C34" s="78" t="s">
        <v>84</v>
      </c>
      <c r="D34" s="78" t="s">
        <v>84</v>
      </c>
      <c r="E34" s="78" t="s">
        <v>84</v>
      </c>
      <c r="F34" s="79" t="s">
        <v>84</v>
      </c>
      <c r="I34" s="1"/>
    </row>
    <row r="35" spans="1:10" ht="42" customHeight="1" x14ac:dyDescent="0.25">
      <c r="A35" s="76" t="s">
        <v>95</v>
      </c>
      <c r="B35" s="77" t="s">
        <v>131</v>
      </c>
      <c r="C35" s="78" t="s">
        <v>85</v>
      </c>
      <c r="D35" s="78" t="s">
        <v>85</v>
      </c>
      <c r="E35" s="78" t="s">
        <v>85</v>
      </c>
      <c r="F35" s="79" t="s">
        <v>85</v>
      </c>
      <c r="I35" s="1"/>
    </row>
    <row r="36" spans="1:10" ht="41.45" customHeight="1" x14ac:dyDescent="0.25">
      <c r="A36" s="76" t="s">
        <v>99</v>
      </c>
      <c r="B36" s="77" t="s">
        <v>136</v>
      </c>
      <c r="C36" s="78" t="s">
        <v>86</v>
      </c>
      <c r="D36" s="78" t="s">
        <v>86</v>
      </c>
      <c r="E36" s="78" t="s">
        <v>86</v>
      </c>
      <c r="F36" s="79" t="s">
        <v>86</v>
      </c>
      <c r="I36" s="1"/>
    </row>
    <row r="37" spans="1:10" ht="41.25" customHeight="1" x14ac:dyDescent="0.25">
      <c r="A37" s="76" t="s">
        <v>100</v>
      </c>
      <c r="B37" s="77" t="s">
        <v>137</v>
      </c>
      <c r="C37" s="78" t="s">
        <v>87</v>
      </c>
      <c r="D37" s="78" t="s">
        <v>87</v>
      </c>
      <c r="E37" s="78" t="s">
        <v>87</v>
      </c>
      <c r="F37" s="79" t="s">
        <v>87</v>
      </c>
      <c r="I37" s="1"/>
    </row>
    <row r="38" spans="1:10" ht="39.75" customHeight="1" x14ac:dyDescent="0.25">
      <c r="A38" s="76" t="s">
        <v>101</v>
      </c>
      <c r="B38" s="77" t="s">
        <v>138</v>
      </c>
      <c r="C38" s="78" t="s">
        <v>88</v>
      </c>
      <c r="D38" s="78" t="s">
        <v>88</v>
      </c>
      <c r="E38" s="78" t="s">
        <v>88</v>
      </c>
      <c r="F38" s="79" t="s">
        <v>88</v>
      </c>
      <c r="I38" s="1"/>
    </row>
    <row r="39" spans="1:10" ht="41.45" customHeight="1" x14ac:dyDescent="0.25">
      <c r="A39" s="76" t="s">
        <v>102</v>
      </c>
      <c r="B39" s="77" t="s">
        <v>139</v>
      </c>
      <c r="C39" s="78" t="s">
        <v>89</v>
      </c>
      <c r="D39" s="78" t="s">
        <v>89</v>
      </c>
      <c r="E39" s="78" t="s">
        <v>89</v>
      </c>
      <c r="F39" s="79" t="s">
        <v>89</v>
      </c>
    </row>
    <row r="40" spans="1:10" ht="42" customHeight="1" x14ac:dyDescent="0.25">
      <c r="A40" s="76" t="s">
        <v>103</v>
      </c>
      <c r="B40" s="77" t="s">
        <v>140</v>
      </c>
      <c r="C40" s="78" t="s">
        <v>90</v>
      </c>
      <c r="D40" s="78" t="s">
        <v>90</v>
      </c>
      <c r="E40" s="78" t="s">
        <v>90</v>
      </c>
      <c r="F40" s="79" t="s">
        <v>90</v>
      </c>
    </row>
    <row r="41" spans="1:10" ht="41.45" customHeight="1" x14ac:dyDescent="0.25">
      <c r="A41" s="76" t="s">
        <v>104</v>
      </c>
      <c r="B41" s="77" t="s">
        <v>141</v>
      </c>
      <c r="C41" s="78" t="s">
        <v>91</v>
      </c>
      <c r="D41" s="78" t="s">
        <v>91</v>
      </c>
      <c r="E41" s="78" t="s">
        <v>91</v>
      </c>
      <c r="F41" s="79" t="s">
        <v>91</v>
      </c>
    </row>
    <row r="42" spans="1:10" ht="41.45" customHeight="1" x14ac:dyDescent="0.25">
      <c r="A42" s="76" t="s">
        <v>105</v>
      </c>
      <c r="B42" s="77" t="s">
        <v>142</v>
      </c>
      <c r="C42" s="78" t="s">
        <v>92</v>
      </c>
      <c r="D42" s="78" t="s">
        <v>92</v>
      </c>
      <c r="E42" s="78" t="s">
        <v>92</v>
      </c>
      <c r="F42" s="79" t="s">
        <v>92</v>
      </c>
    </row>
    <row r="43" spans="1:10" ht="47.45" customHeight="1" x14ac:dyDescent="0.25">
      <c r="A43" s="76" t="s">
        <v>106</v>
      </c>
      <c r="B43" s="77" t="s">
        <v>109</v>
      </c>
      <c r="C43" s="78" t="s">
        <v>93</v>
      </c>
      <c r="D43" s="78" t="s">
        <v>93</v>
      </c>
      <c r="E43" s="78" t="s">
        <v>93</v>
      </c>
      <c r="F43" s="79" t="s">
        <v>93</v>
      </c>
    </row>
    <row r="44" spans="1:10" ht="75" customHeight="1" x14ac:dyDescent="0.25">
      <c r="A44" s="76" t="s">
        <v>107</v>
      </c>
      <c r="B44" s="77" t="s">
        <v>108</v>
      </c>
      <c r="C44" s="78"/>
      <c r="D44" s="78"/>
      <c r="E44" s="78"/>
      <c r="F44" s="79"/>
    </row>
    <row r="45" spans="1:10" x14ac:dyDescent="0.25">
      <c r="A45" s="33"/>
      <c r="B45" s="34"/>
      <c r="C45" s="34"/>
      <c r="D45" s="34"/>
      <c r="E45" s="34"/>
      <c r="F45" s="35"/>
    </row>
    <row r="46" spans="1:10" ht="33.75" customHeight="1" x14ac:dyDescent="0.25">
      <c r="A46" s="5" t="s">
        <v>22</v>
      </c>
      <c r="B46" s="41" t="s">
        <v>23</v>
      </c>
      <c r="C46" s="42"/>
      <c r="D46" s="42"/>
      <c r="E46" s="42"/>
      <c r="F46" s="43"/>
    </row>
    <row r="47" spans="1:10" ht="45" customHeight="1" x14ac:dyDescent="0.25">
      <c r="A47" s="5" t="s">
        <v>24</v>
      </c>
      <c r="B47" s="41" t="s">
        <v>25</v>
      </c>
      <c r="C47" s="43"/>
      <c r="D47" s="41" t="s">
        <v>26</v>
      </c>
      <c r="E47" s="42"/>
      <c r="F47" s="43"/>
      <c r="J47" s="8"/>
    </row>
    <row r="48" spans="1:10" ht="82.5" customHeight="1" x14ac:dyDescent="0.25">
      <c r="A48" s="10" t="s">
        <v>27</v>
      </c>
      <c r="B48" s="44" t="s">
        <v>127</v>
      </c>
      <c r="C48" s="45"/>
      <c r="D48" s="47" t="s">
        <v>128</v>
      </c>
      <c r="E48" s="48"/>
      <c r="F48" s="49"/>
    </row>
    <row r="49" spans="1:6" x14ac:dyDescent="0.25">
      <c r="A49" s="10" t="s">
        <v>28</v>
      </c>
      <c r="B49" s="44"/>
      <c r="C49" s="45"/>
      <c r="D49" s="44"/>
      <c r="E49" s="46"/>
      <c r="F49" s="45"/>
    </row>
    <row r="50" spans="1:6" x14ac:dyDescent="0.25">
      <c r="A50" s="10" t="s">
        <v>29</v>
      </c>
      <c r="B50" s="44"/>
      <c r="C50" s="45"/>
      <c r="D50" s="44"/>
      <c r="E50" s="46"/>
      <c r="F50" s="45"/>
    </row>
    <row r="51" spans="1:6" x14ac:dyDescent="0.25">
      <c r="A51" s="10" t="s">
        <v>30</v>
      </c>
      <c r="B51" s="44"/>
      <c r="C51" s="45"/>
      <c r="D51" s="44"/>
      <c r="E51" s="46"/>
      <c r="F51" s="45"/>
    </row>
    <row r="52" spans="1:6" x14ac:dyDescent="0.25">
      <c r="A52" s="33"/>
      <c r="B52" s="34"/>
      <c r="C52" s="34"/>
      <c r="D52" s="34"/>
      <c r="E52" s="34"/>
      <c r="F52" s="35"/>
    </row>
    <row r="53" spans="1:6" ht="46.5" customHeight="1" x14ac:dyDescent="0.25">
      <c r="A53" s="5" t="s">
        <v>31</v>
      </c>
      <c r="B53" s="41" t="s">
        <v>32</v>
      </c>
      <c r="C53" s="42"/>
      <c r="D53" s="42"/>
      <c r="E53" s="42"/>
      <c r="F53" s="43"/>
    </row>
    <row r="54" spans="1:6" ht="33.75" customHeight="1" x14ac:dyDescent="0.25">
      <c r="A54" s="2"/>
      <c r="B54" s="10" t="s">
        <v>33</v>
      </c>
      <c r="C54" s="41" t="s">
        <v>34</v>
      </c>
      <c r="D54" s="43"/>
      <c r="E54" s="41" t="s">
        <v>35</v>
      </c>
      <c r="F54" s="43"/>
    </row>
    <row r="55" spans="1:6" x14ac:dyDescent="0.25">
      <c r="A55" s="4"/>
      <c r="B55" s="9" t="s">
        <v>113</v>
      </c>
      <c r="C55" s="44"/>
      <c r="D55" s="45"/>
      <c r="E55" s="44"/>
      <c r="F55" s="45"/>
    </row>
    <row r="56" spans="1:6" x14ac:dyDescent="0.25">
      <c r="A56" s="4"/>
      <c r="B56" s="9"/>
      <c r="C56" s="44"/>
      <c r="D56" s="45"/>
      <c r="E56" s="44"/>
      <c r="F56" s="45"/>
    </row>
    <row r="57" spans="1:6" x14ac:dyDescent="0.25">
      <c r="A57" s="4"/>
      <c r="B57" s="9"/>
      <c r="C57" s="44"/>
      <c r="D57" s="45"/>
      <c r="E57" s="44"/>
      <c r="F57" s="45"/>
    </row>
    <row r="58" spans="1:6" x14ac:dyDescent="0.25">
      <c r="A58" s="4"/>
      <c r="B58" s="9"/>
      <c r="C58" s="44"/>
      <c r="D58" s="45"/>
      <c r="E58" s="44"/>
      <c r="F58" s="45"/>
    </row>
    <row r="59" spans="1:6" x14ac:dyDescent="0.25">
      <c r="A59" s="4"/>
      <c r="B59" s="9"/>
      <c r="C59" s="44"/>
      <c r="D59" s="45"/>
      <c r="E59" s="44"/>
      <c r="F59" s="45"/>
    </row>
    <row r="60" spans="1:6" x14ac:dyDescent="0.25">
      <c r="A60" s="33"/>
      <c r="B60" s="34"/>
      <c r="C60" s="34"/>
      <c r="D60" s="34"/>
      <c r="E60" s="34"/>
      <c r="F60" s="35"/>
    </row>
    <row r="61" spans="1:6" ht="15" customHeight="1" x14ac:dyDescent="0.25">
      <c r="A61" s="38" t="s">
        <v>36</v>
      </c>
      <c r="B61" s="39"/>
      <c r="C61" s="39"/>
      <c r="D61" s="39"/>
      <c r="E61" s="39"/>
      <c r="F61" s="40"/>
    </row>
    <row r="62" spans="1:6" ht="38.25" x14ac:dyDescent="0.25">
      <c r="A62" s="3"/>
      <c r="B62" s="3"/>
      <c r="C62" s="10" t="s">
        <v>37</v>
      </c>
      <c r="D62" s="10" t="s">
        <v>38</v>
      </c>
      <c r="E62" s="18" t="s">
        <v>39</v>
      </c>
      <c r="F62" s="16" t="s">
        <v>40</v>
      </c>
    </row>
    <row r="63" spans="1:6" ht="31.5" x14ac:dyDescent="0.25">
      <c r="A63" s="13" t="s">
        <v>27</v>
      </c>
      <c r="B63" s="6" t="s">
        <v>41</v>
      </c>
      <c r="C63" s="15">
        <f>SUM(C64:C66)</f>
        <v>400</v>
      </c>
      <c r="D63" s="15">
        <f>SUM(D64:D66)</f>
        <v>400</v>
      </c>
      <c r="E63" s="15">
        <f>D63-C63</f>
        <v>0</v>
      </c>
      <c r="F63" s="19">
        <f>E63/C$79</f>
        <v>0</v>
      </c>
    </row>
    <row r="64" spans="1:6" ht="25.5" x14ac:dyDescent="0.25">
      <c r="A64" s="11" t="s">
        <v>42</v>
      </c>
      <c r="B64" s="4" t="s">
        <v>43</v>
      </c>
      <c r="C64" s="14">
        <v>400</v>
      </c>
      <c r="D64" s="14">
        <v>400</v>
      </c>
      <c r="E64" s="15">
        <f t="shared" ref="E64:E66" si="0">D64-C64</f>
        <v>0</v>
      </c>
      <c r="F64" s="19">
        <f>E64/C$79</f>
        <v>0</v>
      </c>
    </row>
    <row r="65" spans="1:6" ht="25.5" x14ac:dyDescent="0.25">
      <c r="A65" s="11" t="s">
        <v>44</v>
      </c>
      <c r="B65" s="4" t="s">
        <v>45</v>
      </c>
      <c r="C65" s="14">
        <v>0</v>
      </c>
      <c r="D65" s="14">
        <v>0</v>
      </c>
      <c r="E65" s="15">
        <f t="shared" si="0"/>
        <v>0</v>
      </c>
      <c r="F65" s="19">
        <f>E65/C$79</f>
        <v>0</v>
      </c>
    </row>
    <row r="66" spans="1:6" x14ac:dyDescent="0.25">
      <c r="A66" s="11" t="s">
        <v>46</v>
      </c>
      <c r="B66" s="4" t="s">
        <v>47</v>
      </c>
      <c r="C66" s="14">
        <v>0</v>
      </c>
      <c r="D66" s="14">
        <v>0</v>
      </c>
      <c r="E66" s="15">
        <f t="shared" si="0"/>
        <v>0</v>
      </c>
      <c r="F66" s="19">
        <f>E66/C$79</f>
        <v>0</v>
      </c>
    </row>
    <row r="67" spans="1:6" x14ac:dyDescent="0.25">
      <c r="A67" s="33"/>
      <c r="B67" s="34"/>
      <c r="C67" s="34"/>
      <c r="D67" s="34"/>
      <c r="E67" s="34"/>
      <c r="F67" s="35"/>
    </row>
    <row r="68" spans="1:6" ht="31.5" x14ac:dyDescent="0.25">
      <c r="A68" s="13" t="s">
        <v>28</v>
      </c>
      <c r="B68" s="6" t="s">
        <v>48</v>
      </c>
      <c r="C68" s="15">
        <f>SUM(C70:C77)</f>
        <v>194</v>
      </c>
      <c r="D68" s="15">
        <f>SUM(D70:D77)</f>
        <v>194</v>
      </c>
      <c r="E68" s="15">
        <f>D68-C68</f>
        <v>0</v>
      </c>
      <c r="F68" s="19">
        <f>E68/C$79</f>
        <v>0</v>
      </c>
    </row>
    <row r="69" spans="1:6" ht="15.75" x14ac:dyDescent="0.25">
      <c r="A69" s="12"/>
      <c r="B69" s="20" t="s">
        <v>49</v>
      </c>
      <c r="C69" s="21"/>
      <c r="D69" s="21"/>
      <c r="E69" s="21"/>
      <c r="F69" s="22"/>
    </row>
    <row r="70" spans="1:6" x14ac:dyDescent="0.25">
      <c r="A70" s="11" t="s">
        <v>50</v>
      </c>
      <c r="B70" s="4" t="s">
        <v>51</v>
      </c>
      <c r="C70" s="14">
        <v>135</v>
      </c>
      <c r="D70" s="23">
        <v>135</v>
      </c>
      <c r="E70" s="15">
        <f>SUM(D70-C70)</f>
        <v>0</v>
      </c>
      <c r="F70" s="19">
        <f>E70/C$79</f>
        <v>0</v>
      </c>
    </row>
    <row r="71" spans="1:6" ht="102" x14ac:dyDescent="0.25">
      <c r="A71" s="11" t="s">
        <v>52</v>
      </c>
      <c r="B71" s="4" t="s">
        <v>72</v>
      </c>
      <c r="C71" s="14">
        <v>0</v>
      </c>
      <c r="D71" s="14">
        <v>0</v>
      </c>
      <c r="E71" s="15">
        <f t="shared" ref="E71:E72" si="1">SUM(D71-C71)</f>
        <v>0</v>
      </c>
      <c r="F71" s="19">
        <f>E71/C$79</f>
        <v>0</v>
      </c>
    </row>
    <row r="72" spans="1:6" ht="63.75" x14ac:dyDescent="0.25">
      <c r="A72" s="11" t="s">
        <v>53</v>
      </c>
      <c r="B72" s="4" t="s">
        <v>54</v>
      </c>
      <c r="C72" s="14">
        <v>49</v>
      </c>
      <c r="D72" s="14">
        <v>49</v>
      </c>
      <c r="E72" s="15">
        <f t="shared" si="1"/>
        <v>0</v>
      </c>
      <c r="F72" s="19">
        <f>E72/C$79</f>
        <v>0</v>
      </c>
    </row>
    <row r="73" spans="1:6" ht="15.75" x14ac:dyDescent="0.25">
      <c r="A73" s="2"/>
      <c r="B73" s="20" t="s">
        <v>55</v>
      </c>
      <c r="C73" s="21"/>
      <c r="D73" s="21"/>
      <c r="E73" s="21"/>
      <c r="F73" s="22"/>
    </row>
    <row r="74" spans="1:6" ht="25.5" x14ac:dyDescent="0.25">
      <c r="A74" s="11" t="s">
        <v>56</v>
      </c>
      <c r="B74" s="4" t="s">
        <v>57</v>
      </c>
      <c r="C74" s="14">
        <v>0</v>
      </c>
      <c r="D74" s="14">
        <v>3</v>
      </c>
      <c r="E74" s="15">
        <f>SUM(D74-C74)</f>
        <v>3</v>
      </c>
      <c r="F74" s="19">
        <f>E74/C$79</f>
        <v>5.0505050505050509E-3</v>
      </c>
    </row>
    <row r="75" spans="1:6" x14ac:dyDescent="0.25">
      <c r="A75" s="11" t="s">
        <v>58</v>
      </c>
      <c r="B75" s="4" t="s">
        <v>59</v>
      </c>
      <c r="C75" s="14">
        <v>0</v>
      </c>
      <c r="D75" s="14">
        <v>0</v>
      </c>
      <c r="E75" s="15">
        <f t="shared" ref="E75:E77" si="2">SUM(D75-C75)</f>
        <v>0</v>
      </c>
      <c r="F75" s="19">
        <f t="shared" ref="F75:F77" si="3">E75/C$79</f>
        <v>0</v>
      </c>
    </row>
    <row r="76" spans="1:6" x14ac:dyDescent="0.25">
      <c r="A76" s="11" t="s">
        <v>60</v>
      </c>
      <c r="B76" s="4" t="s">
        <v>61</v>
      </c>
      <c r="C76" s="14">
        <v>10</v>
      </c>
      <c r="D76" s="14">
        <v>7</v>
      </c>
      <c r="E76" s="15">
        <f t="shared" si="2"/>
        <v>-3</v>
      </c>
      <c r="F76" s="19">
        <f t="shared" si="3"/>
        <v>-5.0505050505050509E-3</v>
      </c>
    </row>
    <row r="77" spans="1:6" x14ac:dyDescent="0.25">
      <c r="A77" s="11" t="s">
        <v>62</v>
      </c>
      <c r="B77" s="4" t="s">
        <v>63</v>
      </c>
      <c r="C77" s="14">
        <v>0</v>
      </c>
      <c r="D77" s="14">
        <v>0</v>
      </c>
      <c r="E77" s="15">
        <f t="shared" si="2"/>
        <v>0</v>
      </c>
      <c r="F77" s="19">
        <f t="shared" si="3"/>
        <v>0</v>
      </c>
    </row>
    <row r="78" spans="1:6" x14ac:dyDescent="0.25">
      <c r="A78" s="33"/>
      <c r="B78" s="34"/>
      <c r="C78" s="34"/>
      <c r="D78" s="34"/>
      <c r="E78" s="34"/>
      <c r="F78" s="35"/>
    </row>
    <row r="79" spans="1:6" ht="31.5" x14ac:dyDescent="0.25">
      <c r="A79" s="13" t="s">
        <v>29</v>
      </c>
      <c r="B79" s="6" t="s">
        <v>64</v>
      </c>
      <c r="C79" s="14">
        <f>C63+C68</f>
        <v>594</v>
      </c>
      <c r="D79" s="15">
        <f>SUM(D68,D63,)</f>
        <v>594</v>
      </c>
      <c r="E79" s="15">
        <f>D79-C79</f>
        <v>0</v>
      </c>
      <c r="F79" s="19">
        <f>E79/C$79</f>
        <v>0</v>
      </c>
    </row>
    <row r="80" spans="1:6" x14ac:dyDescent="0.25">
      <c r="A80" s="33"/>
      <c r="B80" s="34"/>
      <c r="C80" s="34"/>
      <c r="D80" s="34"/>
      <c r="E80" s="34"/>
      <c r="F80" s="35"/>
    </row>
    <row r="81" spans="1:6" ht="15" customHeight="1" x14ac:dyDescent="0.25">
      <c r="A81" s="38" t="s">
        <v>65</v>
      </c>
      <c r="B81" s="39"/>
      <c r="C81" s="39"/>
      <c r="D81" s="39"/>
      <c r="E81" s="39"/>
      <c r="F81" s="40"/>
    </row>
    <row r="82" spans="1:6" ht="25.5" x14ac:dyDescent="0.25">
      <c r="A82" s="10" t="s">
        <v>66</v>
      </c>
      <c r="B82" s="41" t="s">
        <v>67</v>
      </c>
      <c r="C82" s="42"/>
      <c r="D82" s="43"/>
      <c r="E82" s="41" t="s">
        <v>68</v>
      </c>
      <c r="F82" s="43"/>
    </row>
    <row r="83" spans="1:6" ht="42.6" customHeight="1" x14ac:dyDescent="0.25">
      <c r="A83" s="12" t="s">
        <v>114</v>
      </c>
      <c r="B83" s="27" t="s">
        <v>126</v>
      </c>
      <c r="C83" s="27"/>
      <c r="D83" s="27"/>
      <c r="E83" s="28">
        <f>D64</f>
        <v>400</v>
      </c>
      <c r="F83" s="29"/>
    </row>
    <row r="84" spans="1:6" ht="72.599999999999994" customHeight="1" x14ac:dyDescent="0.25">
      <c r="A84" s="12" t="s">
        <v>50</v>
      </c>
      <c r="B84" s="30" t="s">
        <v>122</v>
      </c>
      <c r="C84" s="31"/>
      <c r="D84" s="32"/>
      <c r="E84" s="28">
        <f>D70</f>
        <v>135</v>
      </c>
      <c r="F84" s="29"/>
    </row>
    <row r="85" spans="1:6" ht="15" customHeight="1" x14ac:dyDescent="0.25">
      <c r="A85" s="12" t="s">
        <v>53</v>
      </c>
      <c r="B85" s="30" t="s">
        <v>123</v>
      </c>
      <c r="C85" s="31"/>
      <c r="D85" s="32"/>
      <c r="E85" s="28">
        <f>D72</f>
        <v>49</v>
      </c>
      <c r="F85" s="29"/>
    </row>
    <row r="86" spans="1:6" ht="48" customHeight="1" x14ac:dyDescent="0.25">
      <c r="A86" s="12" t="s">
        <v>56</v>
      </c>
      <c r="B86" s="30" t="s">
        <v>125</v>
      </c>
      <c r="C86" s="31"/>
      <c r="D86" s="32"/>
      <c r="E86" s="28">
        <f>D74</f>
        <v>3</v>
      </c>
      <c r="F86" s="29"/>
    </row>
    <row r="87" spans="1:6" ht="40.5" customHeight="1" x14ac:dyDescent="0.25">
      <c r="A87" s="12" t="s">
        <v>115</v>
      </c>
      <c r="B87" s="27" t="s">
        <v>124</v>
      </c>
      <c r="C87" s="27"/>
      <c r="D87" s="27"/>
      <c r="E87" s="28">
        <f>D76</f>
        <v>7</v>
      </c>
      <c r="F87" s="29"/>
    </row>
    <row r="88" spans="1:6" x14ac:dyDescent="0.25">
      <c r="A88" s="12"/>
      <c r="B88" s="37"/>
      <c r="C88" s="37"/>
      <c r="D88" s="37"/>
      <c r="E88" s="28"/>
      <c r="F88" s="29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36" t="s">
        <v>69</v>
      </c>
      <c r="B90" s="36"/>
      <c r="C90" s="36"/>
      <c r="D90" s="36"/>
      <c r="E90" s="36"/>
      <c r="F90" s="36"/>
    </row>
    <row r="91" spans="1:6" x14ac:dyDescent="0.25">
      <c r="A91" s="36" t="s">
        <v>70</v>
      </c>
      <c r="B91" s="36"/>
      <c r="C91" s="36"/>
      <c r="D91" s="36"/>
      <c r="E91" s="36"/>
      <c r="F91" s="36"/>
    </row>
  </sheetData>
  <mergeCells count="101">
    <mergeCell ref="B9:C9"/>
    <mergeCell ref="D9:F9"/>
    <mergeCell ref="C10:D10"/>
    <mergeCell ref="E10:F10"/>
    <mergeCell ref="C11:D11"/>
    <mergeCell ref="E11:F11"/>
    <mergeCell ref="A6:A8"/>
    <mergeCell ref="B6:F8"/>
    <mergeCell ref="B1:F1"/>
    <mergeCell ref="A2:F2"/>
    <mergeCell ref="A3:F3"/>
    <mergeCell ref="B4:F4"/>
    <mergeCell ref="B5:F5"/>
    <mergeCell ref="B16:C16"/>
    <mergeCell ref="D16:F16"/>
    <mergeCell ref="B17:C17"/>
    <mergeCell ref="D17:F17"/>
    <mergeCell ref="B18:C18"/>
    <mergeCell ref="D18:F18"/>
    <mergeCell ref="C12:D12"/>
    <mergeCell ref="E12:F12"/>
    <mergeCell ref="A13:F13"/>
    <mergeCell ref="A14:F14"/>
    <mergeCell ref="B15:C15"/>
    <mergeCell ref="D15:F15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47:C47"/>
    <mergeCell ref="D47:F47"/>
    <mergeCell ref="A29:F29"/>
    <mergeCell ref="B30:F30"/>
    <mergeCell ref="B39:F39"/>
    <mergeCell ref="B40:F40"/>
    <mergeCell ref="B41:F41"/>
    <mergeCell ref="B42:F42"/>
    <mergeCell ref="B43:F43"/>
    <mergeCell ref="B44:F44"/>
    <mergeCell ref="A45:F45"/>
    <mergeCell ref="B46:F46"/>
    <mergeCell ref="B31:F31"/>
    <mergeCell ref="B32:F32"/>
    <mergeCell ref="B33:F33"/>
    <mergeCell ref="B34:F34"/>
    <mergeCell ref="B35:F35"/>
    <mergeCell ref="B36:F36"/>
    <mergeCell ref="B37:F37"/>
    <mergeCell ref="B38:F38"/>
    <mergeCell ref="B51:C51"/>
    <mergeCell ref="D51:F51"/>
    <mergeCell ref="A52:F52"/>
    <mergeCell ref="B53:F53"/>
    <mergeCell ref="C54:D54"/>
    <mergeCell ref="E54:F54"/>
    <mergeCell ref="B48:C48"/>
    <mergeCell ref="D48:F48"/>
    <mergeCell ref="B49:C49"/>
    <mergeCell ref="D49:F49"/>
    <mergeCell ref="B50:C50"/>
    <mergeCell ref="D50:F50"/>
    <mergeCell ref="A61:F61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A60:F60"/>
    <mergeCell ref="B83:D83"/>
    <mergeCell ref="E83:F83"/>
    <mergeCell ref="B84:D84"/>
    <mergeCell ref="E84:F84"/>
    <mergeCell ref="B85:D85"/>
    <mergeCell ref="E85:F85"/>
    <mergeCell ref="A67:F67"/>
    <mergeCell ref="A91:F91"/>
    <mergeCell ref="B86:D86"/>
    <mergeCell ref="E86:F86"/>
    <mergeCell ref="B87:D87"/>
    <mergeCell ref="E87:F87"/>
    <mergeCell ref="B88:D88"/>
    <mergeCell ref="E88:F88"/>
    <mergeCell ref="A90:F90"/>
    <mergeCell ref="A78:F78"/>
    <mergeCell ref="A80:F80"/>
    <mergeCell ref="A81:F81"/>
    <mergeCell ref="B82:D82"/>
    <mergeCell ref="E82:F82"/>
  </mergeCells>
  <hyperlinks>
    <hyperlink ref="B20" r:id="rId1" xr:uid="{46425271-616C-4B67-BA7F-FBC1C0B894EF}"/>
    <hyperlink ref="D20" r:id="rId2" xr:uid="{D6E8163A-E479-4BA3-AB79-BF0248020ED1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3"/>
  <rowBreaks count="1" manualBreakCount="1">
    <brk id="60" max="4" man="1"/>
  </rowBreak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24b7f9-e3ee-43c2-949c-e36816f2a2d5">
      <Terms xmlns="http://schemas.microsoft.com/office/infopath/2007/PartnerControls"/>
    </lcf76f155ced4ddcb4097134ff3c332f>
    <TaxCatchAll xmlns="f999670f-2a3f-4325-aa6f-19973f59f57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15" ma:contentTypeDescription="Vytvoří nový dokument" ma:contentTypeScope="" ma:versionID="0aafbe13a80859978fcbde79029e68d3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43f46bb94eace0e3230b3c17632fdd25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152b38a-fce6-41ec-836c-f182c555964f}" ma:internalName="TaxCatchAll" ma:showField="CatchAllData" ma:web="f999670f-2a3f-4325-aa6f-19973f59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FF6CC4-438F-4B79-BBAF-42F9CDA1520C}">
  <ds:schemaRefs>
    <ds:schemaRef ds:uri="f999670f-2a3f-4325-aa6f-19973f59f571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dd24b7f9-e3ee-43c2-949c-e36816f2a2d5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51EF45-6F77-4BCA-998E-C4FDA2C80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Záv. zpráva dílčí CRP 2023</vt:lpstr>
      <vt:lpstr>'Záv. zpráva dílčí CRP 2023'!Oblast_tisku</vt:lpstr>
    </vt:vector>
  </TitlesOfParts>
  <Manager/>
  <Company>MSMT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Johánek</dc:creator>
  <cp:keywords/>
  <dc:description/>
  <cp:lastModifiedBy>Ondřej Chalupa</cp:lastModifiedBy>
  <cp:revision/>
  <dcterms:created xsi:type="dcterms:W3CDTF">2019-03-22T14:48:01Z</dcterms:created>
  <dcterms:modified xsi:type="dcterms:W3CDTF">2024-01-29T09:46:26Z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  <property fmtid="{D5CDD505-2E9C-101B-9397-08002B2CF9AE}" pid="3" name="MediaServiceImageTags">
    <vt:lpwstr/>
  </property>
</Properties>
</file>