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P:\dokumenty\ProjektoveCentrum\Projekty\CRP\2022\Báča_ZČU\"/>
    </mc:Choice>
  </mc:AlternateContent>
  <xr:revisionPtr revIDLastSave="0" documentId="8_{BC00A6C0-0568-4745-9F7B-E1B1F6645F99}" xr6:coauthVersionLast="36" xr6:coauthVersionMax="36" xr10:uidLastSave="{00000000-0000-0000-0000-000000000000}"/>
  <bookViews>
    <workbookView xWindow="0" yWindow="0" windowWidth="14385" windowHeight="4065" xr2:uid="{CED47BE5-38CB-47AA-99F3-38E113E8FADD}"/>
  </bookViews>
  <sheets>
    <sheet name="Záv. zpráva dílčí CRP 2022 VZOR" sheetId="4" r:id="rId1"/>
    <sheet name="Záv. zpráva kompletní CRP 2022" sheetId="2" r:id="rId2"/>
    <sheet name="ZČU" sheetId="3" r:id="rId3"/>
  </sheets>
  <externalReferences>
    <externalReference r:id="rId4"/>
  </externalReferences>
  <definedNames>
    <definedName name="_xlnm.Print_Area" localSheetId="0">'Záv. zpráva dílčí CRP 2022 VZOR'!$A$1:$F$85</definedName>
    <definedName name="_xlnm.Print_Area" localSheetId="1">'Záv. zpráva kompletní CRP 2022'!$A$1:$F$82</definedName>
    <definedName name="_xlnm.Print_Area" localSheetId="2">ZČU!$A$1:$F$83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 r="D9" i="4"/>
  <c r="C55" i="4"/>
  <c r="D55" i="4"/>
  <c r="D71" i="4" s="1"/>
  <c r="E56" i="4"/>
  <c r="E57" i="4"/>
  <c r="E58" i="4"/>
  <c r="C60" i="4"/>
  <c r="E62" i="4"/>
  <c r="E63" i="4"/>
  <c r="E64" i="4"/>
  <c r="E66" i="4"/>
  <c r="E67" i="4"/>
  <c r="E68" i="4"/>
  <c r="E69" i="4"/>
  <c r="B16" i="3"/>
  <c r="D16" i="3"/>
  <c r="B17" i="3"/>
  <c r="D17" i="3"/>
  <c r="B18" i="3"/>
  <c r="D18" i="3"/>
  <c r="B20" i="3"/>
  <c r="D20" i="3"/>
  <c r="C55" i="3"/>
  <c r="D55" i="3"/>
  <c r="E55" i="3"/>
  <c r="F55" i="3" s="1"/>
  <c r="E56" i="3"/>
  <c r="F56" i="3" s="1"/>
  <c r="E57" i="3"/>
  <c r="F57" i="3" s="1"/>
  <c r="E58" i="3"/>
  <c r="F58" i="3" s="1"/>
  <c r="D60" i="3"/>
  <c r="D71" i="3" s="1"/>
  <c r="E71" i="3" s="1"/>
  <c r="F71" i="3" s="1"/>
  <c r="E60" i="3"/>
  <c r="F60" i="3" s="1"/>
  <c r="E62" i="3"/>
  <c r="F62" i="3" s="1"/>
  <c r="E63" i="3"/>
  <c r="F63" i="3"/>
  <c r="E64" i="3"/>
  <c r="F64" i="3" s="1"/>
  <c r="E66" i="3"/>
  <c r="F66" i="3" s="1"/>
  <c r="E67" i="3"/>
  <c r="F67" i="3"/>
  <c r="E68" i="3"/>
  <c r="F68" i="3" s="1"/>
  <c r="E69" i="3"/>
  <c r="F69" i="3" s="1"/>
  <c r="E51" i="2"/>
  <c r="F51" i="2"/>
  <c r="E52" i="2"/>
  <c r="F52" i="2"/>
  <c r="E53" i="2"/>
  <c r="F53" i="2"/>
  <c r="E54" i="2"/>
  <c r="F54" i="2"/>
  <c r="D56" i="2"/>
  <c r="D67" i="2" s="1"/>
  <c r="E67" i="2" s="1"/>
  <c r="F67" i="2" s="1"/>
  <c r="E56" i="2"/>
  <c r="F56" i="2" s="1"/>
  <c r="E58" i="2"/>
  <c r="F58" i="2"/>
  <c r="E59" i="2"/>
  <c r="F59" i="2"/>
  <c r="E60" i="2"/>
  <c r="F60" i="2" s="1"/>
  <c r="E62" i="2"/>
  <c r="F62" i="2"/>
  <c r="E63" i="2"/>
  <c r="F63" i="2"/>
  <c r="E64" i="2"/>
  <c r="F64" i="2" s="1"/>
  <c r="E65" i="2"/>
  <c r="F65" i="2"/>
  <c r="E60" i="4" l="1"/>
  <c r="C71" i="4"/>
  <c r="F56" i="4" s="1"/>
  <c r="E55" i="4"/>
  <c r="E71" i="4" l="1"/>
  <c r="F71" i="4" s="1"/>
  <c r="F57" i="4"/>
  <c r="F60" i="4"/>
  <c r="F55" i="4"/>
  <c r="F66" i="4"/>
  <c r="F62" i="4"/>
  <c r="F63" i="4"/>
  <c r="F67" i="4"/>
  <c r="F64" i="4"/>
  <c r="F68" i="4"/>
  <c r="F58" i="4"/>
  <c r="F6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Veronika Menšíková</author>
    <author>Johánek Jiří</author>
  </authors>
  <commentList>
    <comment ref="B1" authorId="0" shapeId="0" xr:uid="{589EF865-B394-4FF5-81F0-0074002ADEE7}">
      <text>
        <r>
          <rPr>
            <b/>
            <sz val="9"/>
            <color indexed="81"/>
            <rFont val="Tahoma"/>
            <family val="2"/>
            <charset val="238"/>
          </rPr>
          <t>Veronika Menšíková:</t>
        </r>
        <r>
          <rPr>
            <sz val="9"/>
            <color indexed="81"/>
            <rFont val="Tahoma"/>
            <family val="2"/>
            <charset val="238"/>
          </rPr>
          <t xml:space="preserve">
</t>
        </r>
        <r>
          <rPr>
            <b/>
            <sz val="9"/>
            <color indexed="81"/>
            <rFont val="Tahoma"/>
            <family val="2"/>
            <charset val="238"/>
          </rPr>
          <t xml:space="preserve">Do zeleně podbarvených polí doplňte údaje za Vaši VVŠ a poté odstraňte zelené podbarvení polí. </t>
        </r>
      </text>
    </comment>
    <comment ref="B23" authorId="0" shapeId="0" xr:uid="{A3D4BE0F-F67B-430C-98E6-308F0099901E}">
      <text>
        <r>
          <rPr>
            <b/>
            <sz val="9"/>
            <color indexed="81"/>
            <rFont val="Tahoma"/>
            <family val="2"/>
            <charset val="238"/>
          </rPr>
          <t>Veronika Menšíková:</t>
        </r>
        <r>
          <rPr>
            <sz val="9"/>
            <color indexed="81"/>
            <rFont val="Tahoma"/>
            <family val="2"/>
            <charset val="238"/>
          </rPr>
          <t xml:space="preserve">
Cíle je možné překopírovat ze společné ZZ, v případě potřeby můžete okomentovat z pohledu vaší VVŠ. </t>
        </r>
      </text>
    </comment>
    <comment ref="A27" authorId="0" shapeId="0" xr:uid="{F9681B7C-C873-4CB2-83F2-332C2634AD49}">
      <text>
        <r>
          <rPr>
            <b/>
            <sz val="9"/>
            <color indexed="81"/>
            <rFont val="Tahoma"/>
            <family val="2"/>
            <charset val="238"/>
          </rPr>
          <t>Veronika Menšíková:</t>
        </r>
        <r>
          <rPr>
            <sz val="9"/>
            <color indexed="81"/>
            <rFont val="Tahoma"/>
            <family val="2"/>
            <charset val="238"/>
          </rPr>
          <t xml:space="preserve">
Do políčka projektu uveďte jednu z možností SPLNĚNO/SPLNĚNO ČÁSTEČNĚ/NESPLNĚNO. 
Vedle nakopírujte </t>
        </r>
        <r>
          <rPr>
            <b/>
            <sz val="9"/>
            <color indexed="81"/>
            <rFont val="Tahoma"/>
            <family val="2"/>
            <charset val="238"/>
          </rPr>
          <t>vaše</t>
        </r>
        <r>
          <rPr>
            <sz val="9"/>
            <color indexed="81"/>
            <rFont val="Tahoma"/>
            <family val="2"/>
            <charset val="238"/>
          </rPr>
          <t xml:space="preserve"> plánované výstupy z </t>
        </r>
        <r>
          <rPr>
            <b/>
            <sz val="9"/>
            <color indexed="81"/>
            <rFont val="Tahoma"/>
            <family val="2"/>
            <charset val="238"/>
          </rPr>
          <t>vašeho dílčího návrhu</t>
        </r>
        <r>
          <rPr>
            <sz val="9"/>
            <color indexed="81"/>
            <rFont val="Tahoma"/>
            <family val="2"/>
            <charset val="238"/>
          </rPr>
          <t xml:space="preserve">  VVŠ a popište plnění. Inspirovat se můžete v dílčí zprávě ZČU či v souhrnné závěrečné zprávě. </t>
        </r>
        <r>
          <rPr>
            <b/>
            <sz val="9"/>
            <color indexed="81"/>
            <rFont val="Tahoma"/>
            <family val="2"/>
            <charset val="238"/>
          </rPr>
          <t>Uvádějte pouze pravdivé údaje</t>
        </r>
        <r>
          <rPr>
            <sz val="9"/>
            <color indexed="81"/>
            <rFont val="Tahoma"/>
            <family val="2"/>
            <charset val="238"/>
          </rPr>
          <t>, relevantní pro vaši školu/univerzitu!</t>
        </r>
      </text>
    </comment>
    <comment ref="B40" authorId="0" shapeId="0" xr:uid="{A632CD00-392E-428D-8ED2-4CD663408DDB}">
      <text>
        <r>
          <rPr>
            <b/>
            <sz val="9"/>
            <color indexed="81"/>
            <rFont val="Tahoma"/>
            <family val="2"/>
            <charset val="238"/>
          </rPr>
          <t xml:space="preserve">Veronika Menšíková:
</t>
        </r>
        <r>
          <rPr>
            <sz val="9"/>
            <color indexed="81"/>
            <rFont val="Tahoma"/>
            <family val="2"/>
            <charset val="238"/>
          </rPr>
          <t xml:space="preserve">Zde vypište všechny změny, ke kterým došlo v rámci vaší dílčí zprávy - věcné změny a finanční změny zásadního charakteru (např. vratka, přesuny mezi kapitolami). Ve Zdůvodnění co nejpodrobněji popište proč ke změněn došlo a jaký měla dopad. </t>
        </r>
      </text>
    </comment>
    <comment ref="C47" authorId="0" shapeId="0" xr:uid="{734CBD3F-5761-4856-A9A3-BF69B5E77489}">
      <text>
        <r>
          <rPr>
            <b/>
            <sz val="9"/>
            <color indexed="81"/>
            <rFont val="Tahoma"/>
            <family val="2"/>
            <charset val="238"/>
          </rPr>
          <t>Veronika Menšíková:</t>
        </r>
        <r>
          <rPr>
            <sz val="9"/>
            <color indexed="81"/>
            <rFont val="Tahoma"/>
            <family val="2"/>
            <charset val="238"/>
          </rPr>
          <t xml:space="preserve">
Zde uveďte kolik jste reálně vyčerpali v tomto CRP v roce 2021. Školy, které se na řešení projektu v roce 2021 uvedou 0 a do poznámky napíší, že prjekt v roce 2021 nerealizovali. </t>
        </r>
      </text>
    </comment>
    <comment ref="A53" authorId="1" shapeId="0" xr:uid="{2C19C39E-E697-492B-945E-C380B9DA4AE7}">
      <text>
        <r>
          <rPr>
            <b/>
            <sz val="9"/>
            <color indexed="81"/>
            <rFont val="Tahoma"/>
            <family val="2"/>
            <charset val="238"/>
          </rPr>
          <t>Komentář:
Nejprve prosím vyplňte celkovou přidělenou finanční částku v buňce č. C71. Tím dojde k aktualizaci vzorce ve sloupci F. 
!!!</t>
        </r>
      </text>
    </comment>
    <comment ref="B74" authorId="0" shapeId="0" xr:uid="{1532B114-3A10-4B42-A52D-27CDADE2D756}">
      <text>
        <r>
          <rPr>
            <b/>
            <sz val="9"/>
            <color indexed="81"/>
            <rFont val="Tahoma"/>
            <family val="2"/>
            <charset val="238"/>
          </rPr>
          <t>Veronika Menšíková:</t>
        </r>
        <r>
          <rPr>
            <sz val="9"/>
            <color indexed="81"/>
            <rFont val="Tahoma"/>
            <family val="2"/>
            <charset val="238"/>
          </rPr>
          <t xml:space="preserve">
Každou položku v rozpočtu důkladně zdůvodněne. Nikoli celkové kapitoly, ale jednotlivé položky v kapitolách.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Johánek Jiří</author>
  </authors>
  <commentList>
    <comment ref="A53" authorId="0" shapeId="0" xr:uid="{2C19C39E-E697-492B-945E-C380B9DA4AE7}">
      <text>
        <r>
          <rPr>
            <b/>
            <sz val="9"/>
            <color indexed="81"/>
            <rFont val="Tahoma"/>
            <family val="2"/>
            <charset val="238"/>
          </rPr>
          <t xml:space="preserve">Komentář:
</t>
        </r>
        <r>
          <rPr>
            <sz val="9"/>
            <color indexed="81"/>
            <rFont val="Tahoma"/>
            <family val="2"/>
            <charset val="238"/>
          </rPr>
          <t xml:space="preserve">Nejprve prosím vyplňte celkovou přidělenou finanční částku v buňce č. C72. Tím dojde k aktualizaci vzorce ve sloupci F. </t>
        </r>
      </text>
    </comment>
  </commentList>
</comments>
</file>

<file path=xl/sharedStrings.xml><?xml version="1.0" encoding="utf-8"?>
<sst xmlns="http://schemas.openxmlformats.org/spreadsheetml/2006/main" count="356" uniqueCount="146">
  <si>
    <r>
      <rPr>
        <b/>
        <sz val="11"/>
        <color theme="1"/>
        <rFont val="Calibri"/>
        <family val="2"/>
        <charset val="238"/>
        <scheme val="minor"/>
      </rPr>
      <t>Poznámka</t>
    </r>
    <r>
      <rPr>
        <sz val="11"/>
        <color theme="1"/>
        <rFont val="Calibri"/>
        <family val="2"/>
        <charset val="238"/>
        <scheme val="minor"/>
      </rPr>
      <t>: V případě, že potřebujete sdělit další doplňující informace, uveďte je v příloze.</t>
    </r>
  </si>
  <si>
    <t>* VŠ vyplní pouze žlutě podbarvená pole tabulky.</t>
  </si>
  <si>
    <t>Částka (v tis. Kč)</t>
  </si>
  <si>
    <t>Název výdaje a jeho zdůvodnění</t>
  </si>
  <si>
    <t>Číslo položky (viz předchozí tabulka)</t>
  </si>
  <si>
    <t>Bližší zdůvodnění čerpání v jednotlivých položkách (přidejte řádky podle potřeby)</t>
  </si>
  <si>
    <t xml:space="preserve">Celkem běžné a kapitálové finanční prostředky </t>
  </si>
  <si>
    <t>3.</t>
  </si>
  <si>
    <t>Stipendia</t>
  </si>
  <si>
    <t>2.7</t>
  </si>
  <si>
    <t>Cestovní náhrady</t>
  </si>
  <si>
    <t>2.6</t>
  </si>
  <si>
    <t xml:space="preserve">Služby a náklady nevýrobní </t>
  </si>
  <si>
    <t>2.5</t>
  </si>
  <si>
    <t>Materiální náklady (včetně drobného majetku)</t>
  </si>
  <si>
    <t>2.4</t>
  </si>
  <si>
    <t>Ostatní:</t>
  </si>
  <si>
    <t>Odvody pojistného na veřejné zdravotní pojištění a pojistného na sociální zabezpečení a příspěvku na státní politiku zaměstnanosti a příděly do sociálního fondu</t>
  </si>
  <si>
    <t>2.3</t>
  </si>
  <si>
    <t>Ostatní osobní náklady (odměny z dohod o pracovní činnosti, dohod o provedení práce, popř. i některé odměny hrazené na základě nepojmenovaných smluv uzavřených podle § 1746 odst. 2 zákona č. 89/2012 Sb., občanský zákoník)</t>
  </si>
  <si>
    <t>2.2</t>
  </si>
  <si>
    <t>Mzdy (včetně pohyblivých složek)</t>
  </si>
  <si>
    <t>2.1</t>
  </si>
  <si>
    <t>Osobní náklady:</t>
  </si>
  <si>
    <t>Běžné finanční prostředky celkem</t>
  </si>
  <si>
    <t>2.</t>
  </si>
  <si>
    <t>Ostatní technické zhodnocení</t>
  </si>
  <si>
    <t>1.4</t>
  </si>
  <si>
    <t>Samostatné věci movité (stroje, zařízení)</t>
  </si>
  <si>
    <t>1.3</t>
  </si>
  <si>
    <t>Dlouhodobý nehmotný majetek (SW, licence)</t>
  </si>
  <si>
    <t>1.2</t>
  </si>
  <si>
    <t>Kapitálové finanční prostředky celkem</t>
  </si>
  <si>
    <t>1.</t>
  </si>
  <si>
    <t>Rozdíl (v %)</t>
  </si>
  <si>
    <t>Rozdíl (v tis. Kč)</t>
  </si>
  <si>
    <t>Čerpání dotace (v tis. Kč)</t>
  </si>
  <si>
    <t>Přidělená dotace na řešení projektu - ukazatel I (v tis. Kč)</t>
  </si>
  <si>
    <t>Specifikace čerpání finanční dotace na řešení projektu *</t>
  </si>
  <si>
    <t>/</t>
  </si>
  <si>
    <t>Poznámka (případně výhled do budoucna)</t>
  </si>
  <si>
    <t>Čerpání finančních prostředků (souhrnný údaj)</t>
  </si>
  <si>
    <t>Rok realizace</t>
  </si>
  <si>
    <t>Pokud se jedná o pokračující projekt, uveďte, od kdy se realizuje a kolik finančních prostředků již bylo vyčerpáno. V případě, že je plánováno pokračování projektu v dalších letech, uveďte výhled do budoucna.</t>
  </si>
  <si>
    <t>Přehled o pokračujícím projektu</t>
  </si>
  <si>
    <t>4.</t>
  </si>
  <si>
    <t>Zdůvodnění</t>
  </si>
  <si>
    <t>Jednotlivé změny (přidejte řádky dle potřeby)</t>
  </si>
  <si>
    <t>Číslo změny</t>
  </si>
  <si>
    <t>Pokud došlo v průběhu řešení ke změnám, uveďte je a vysvětlete příčinu</t>
  </si>
  <si>
    <t>Změny v řešení</t>
  </si>
  <si>
    <t>SPLNĚNO</t>
  </si>
  <si>
    <r>
      <t xml:space="preserve">7. Dokument popisující stanovisko a stav zapojených VVŠ k napojení na EduGAIN a návazné platformy v rámci celkového procesu ESC. </t>
    </r>
    <r>
      <rPr>
        <sz val="10"/>
        <color theme="1"/>
        <rFont val="Calibri"/>
        <family val="2"/>
        <charset val="238"/>
        <scheme val="minor"/>
      </rPr>
      <t>V průběhu roku, kdy byl projekt řešen se  počet univerzit nezapojených do EduGAIN snížil na pouhé dvě. Následně byla formou dotazníkového šetření nasbírána celá škála názorů partnerských institucí na problematiku ESC a jejich následně zhodnocení probíhalo rozdělené na krátkodobé, střednědobé a dlouhodobé cíle a očekávání. Všechny tyto názory byly následně nasbírány, vyhodnoceny a prezentovány formou jednotného dokumentu, prezentujícího soupis národních očekávání vůči ESCI.</t>
    </r>
  </si>
  <si>
    <r>
      <t>5. Propagační video se zapojením studentů na podporu využití EWP na českých vysokých školách s možností uplatnění pro všechny české vysoké školy.</t>
    </r>
    <r>
      <rPr>
        <sz val="10"/>
        <color theme="1"/>
        <rFont val="Calibri"/>
        <family val="2"/>
        <charset val="238"/>
        <scheme val="minor"/>
      </rPr>
      <t xml:space="preserve"> Jak bylo avizováno v návrhu projektu, tvorbu videa zajistila AMU (v úzké spolupráci se ZČU a UK). V červenci 2022 se rozhodlo o externím dodavateli videa, jímž je Animace a film UMPRUM. V průběhu července a srpna byly ze zapojených škol shromažďovány informace a podklady potřebné k zahájení realizačních prací. Na ZČU byla vytvořena základní představa, ke které se mohli zástupci z ostatních zapojených škol vyjádřit. Rovněž byla možnost přednést svoji představu a uvést nejdůležitější aspekty, které by měly být ve videu zohledněny. V říjnu AMU, ZČU a UK připomínkovali první návrhy tvůrců videa. Tyto podněty byly zohledněny a následně byly vytvořené podkladové materiály (scénář, story boardy), které byly k připomínkování předloženy všem zapojeným školám. Dodavatel videa připomínky zapracoval a výsledkem je video, které je univerzálně využitelné pro všechny VVŠ v ČR. Jeho úkolem je zejména šířit osvětu mezi studenty, zaujmout je a poukázat na to, že cestování v rámci studia je stále administrativně jednodušší. </t>
    </r>
  </si>
  <si>
    <r>
      <t xml:space="preserve">4. Funkční komunikační platforma pracovníků zahraničních kanceláří zapojených vysokých škol.
2x odborná on-line setkání.  </t>
    </r>
    <r>
      <rPr>
        <sz val="10"/>
        <color theme="1"/>
        <rFont val="Calibri"/>
        <family val="2"/>
        <charset val="238"/>
        <scheme val="minor"/>
      </rPr>
      <t>Spolupráce v rámci komunikační platformy pokračovala na stejném principu jako v roce 2021. V roce 2022 proběhla dvě oficiální setkání, a to 26. 5. 2022 a 6. 10. 2022. Na prvním setkání bylo shrnuto vystoupení hosta Valèra Meuse, jehož prezentace proběhla na platformě prorektorů. Rovněž proběhla prezentace kompletní Analýzy současného stavu a potřeb implementace EWP (na platformě vývojářů a prorektorů proběhla prezentace ve zkrácené podobě) a prezentace ESCI neboli digitalizační síť studentské mobility upravená pro potřeby pracovníků zahraničích kanceláří. Dále proběhla prezentace ke stavu implementace IS/STAG na ZČU a pozvání na setkání k problematice ESCI. V závěru workshopu byly shrnuty aktivity předchozího období a plán a úkoly do období nadcházejícího.
Na druhém setkání bylo prezentováno shrnutí plánovaných cílů, výstupů a činností a jejich současný stav. Následně proběhla diskuze nad stavem, implementace EWP na zapojených VVŠ. Účastníci dopředu obdrželi seznam konkrétních dotazů a zástupci ze zapojených škol se v rámci setkání k těmto dotazům postupně vyjadřovali. Cílem bylo získat komplexní a ucelený přehled nad implementací EWP na zapojených školách z pohledu koordinátorů. Prezentace, zápisy a videozáznamy jsou dostupné na platformě MS Teams.</t>
    </r>
  </si>
  <si>
    <r>
      <t xml:space="preserve">2. Funkční komunikační platforma IT pracovníků zapojených vysokých škol. 2x odborná on-line setkání. </t>
    </r>
    <r>
      <rPr>
        <sz val="10"/>
        <color theme="1"/>
        <rFont val="Calibri"/>
        <family val="2"/>
        <charset val="238"/>
        <scheme val="minor"/>
      </rPr>
      <t xml:space="preserve">Spolupráce v rámci komunikační platformy pokračovala na stejném principu jako v roce 2021. V průběhu roku 2022 proběhla dvě oficiální on – line setkání, a to 25.5.2022 a 7. 10. 2022. Na prvním setkání byly prezentovány výsledky Analýzy současného stavu a potřeb implementace EWP, proběhla prezentace ESCI neboli digitalizační síť studentské mobility a rovněž byl podrobně prezentován stav implementace EWP v rámci IS/STAG. Dále byl rozebrán stav implementace v rámci jednotlivých systémů zapojených škol, byly diskutovány problémy a překážky v implementaci, hledala se vhodná řešení. Účelem druhého setkání byla zejména diskuze nad technickými parametry implementace a sdílení příkladů dobré praxe. Účastníci dostali dopředu seznam konkrétních dotazů a zástupci ze zapojených škol se v rámci setkání k těmto dotazům vyjadřovali. Cílem bylo získat komplexní a ucelený přehled nad implementací EWP na zapojených školách. Prezentace, zápisy a videozáznamy jsou dostupné na platformě MS Teams. </t>
    </r>
    <r>
      <rPr>
        <b/>
        <sz val="10"/>
        <color theme="1"/>
        <rFont val="Calibri"/>
        <family val="2"/>
        <charset val="238"/>
        <scheme val="minor"/>
      </rPr>
      <t xml:space="preserve">                               </t>
    </r>
  </si>
  <si>
    <t>Uveďte výstupy projektu a do jaké míry byly splněny, případně důvod, proč splněny nebyly.</t>
  </si>
  <si>
    <t>Plnění  výstupů projektu</t>
  </si>
  <si>
    <r>
      <rPr>
        <b/>
        <sz val="10"/>
        <color theme="1"/>
        <rFont val="Calibri"/>
        <family val="2"/>
        <charset val="238"/>
        <scheme val="minor"/>
      </rPr>
      <t>Cíl 3:</t>
    </r>
    <r>
      <rPr>
        <sz val="10"/>
        <color theme="1"/>
        <rFont val="Calibri"/>
        <family val="2"/>
        <charset val="238"/>
        <scheme val="minor"/>
      </rPr>
      <t xml:space="preserve"> Předložení ideálně jednotného stanoviska a postupu vzhledem k otázkám napojení na EduGAIN (a s tím souvisejících procesních řešení), zavedení European Student Card a Erasmus App+ Domu zahraniční spolupráce, resp. MŠMT. SPLNĚNO</t>
    </r>
  </si>
  <si>
    <t xml:space="preserve">Spoluprací zapojených VVŠ byla úspěšně naplněna propagace implementovaného EWP napříč všemi cílovými skupinami. Na všech VVŠ byla v průběhu celého roku prováděna zaměstnanci zahraničních kanceláří školení nově implementovaných funkcionalit. Díky materiálům vytvořeným v rámci tohoto projektu se uživatelé snadněji a rychleji učili s novými funkcionalitami pracovat. Podrobné informace k proběhlým školením jsou uvedeny v dílčích ZZ zapojených VVŠ. Na všech zapojených školách došlo k implementaci povinných funkcionalit, čímž došlo k rozvoji IT pracovišť. 
Zásadní je osvěta mezi studenty jednotlivých zapojených škol, kteří v rámci programu Erasmus+ každoročně vyjíždějí a přijíždějí na studijní pobyty. Pro tyto studenty bylo vytvořeno krátké animované video, jehož cílem je upozornit studenty na stále se zjednodušující administrativní proces v situaci, kdy se rozhodnou vycestovat. Vytvořené video je univerzální, použitelné pro všechny vysoké školy v ČR, a to i do budoucna. </t>
  </si>
  <si>
    <r>
      <rPr>
        <b/>
        <sz val="10"/>
        <color theme="1"/>
        <rFont val="Calibri"/>
        <family val="2"/>
        <charset val="238"/>
        <scheme val="minor"/>
      </rPr>
      <t xml:space="preserve">Cíl 2: </t>
    </r>
    <r>
      <rPr>
        <sz val="10"/>
        <color theme="1"/>
        <rFont val="Calibri"/>
        <family val="2"/>
        <charset val="238"/>
        <scheme val="minor"/>
      </rPr>
      <t>Propagace a podpora využití implementovaného EWP. SPLNĚNO</t>
    </r>
  </si>
  <si>
    <r>
      <rPr>
        <b/>
        <sz val="10"/>
        <color theme="1"/>
        <rFont val="Calibri"/>
        <family val="2"/>
        <charset val="238"/>
        <scheme val="minor"/>
      </rPr>
      <t>Cíl 1:</t>
    </r>
    <r>
      <rPr>
        <sz val="10"/>
        <color theme="1"/>
        <rFont val="Calibri"/>
        <family val="2"/>
        <charset val="238"/>
        <scheme val="minor"/>
      </rPr>
      <t xml:space="preserve"> Pokračující implementace EWP dle harmonogramu EK díky spolupráci zapojených škol. SPLNĚNO</t>
    </r>
  </si>
  <si>
    <t>Uveďte stanovený cíl a uveďte, do jaké míry byl splněn, případně důvod, proč splněn nebyl.</t>
  </si>
  <si>
    <t xml:space="preserve"> Cíl projektu</t>
  </si>
  <si>
    <t>ZPRÁVA O PRŮBĚHU ŘEŠENÍ PROJEKTU</t>
  </si>
  <si>
    <t>mensikov@rek.zcu.cz</t>
  </si>
  <si>
    <t>hommer@rek.zcu.cz</t>
  </si>
  <si>
    <t>E-mail:</t>
  </si>
  <si>
    <t>Telefon:</t>
  </si>
  <si>
    <t>Univerzitní 2732/8, 301 00 Plzeň/ www.zcu.cz</t>
  </si>
  <si>
    <t>Adresa/Web:</t>
  </si>
  <si>
    <t>Západočeská univerzita v Plzni</t>
  </si>
  <si>
    <t>VŠ:</t>
  </si>
  <si>
    <t>Mgr. Veronika Menšíková</t>
  </si>
  <si>
    <t>Ing. Dita Hommerová, Ph.D., MBA</t>
  </si>
  <si>
    <t>Jméno:</t>
  </si>
  <si>
    <t>Kontaktní osoba</t>
  </si>
  <si>
    <t xml:space="preserve">Hlavní řešitel </t>
  </si>
  <si>
    <t>Základní informace</t>
  </si>
  <si>
    <t>Čerpáno</t>
  </si>
  <si>
    <t>Požadavek</t>
  </si>
  <si>
    <t>V tom kapitálové finanční prostředky:</t>
  </si>
  <si>
    <t>V tom běžné finanční prostředky:</t>
  </si>
  <si>
    <t>Celkem:</t>
  </si>
  <si>
    <t>Dotace v tis. Kč:</t>
  </si>
  <si>
    <t>Do: 31.12.2022</t>
  </si>
  <si>
    <t>Od: 1.1.2022</t>
  </si>
  <si>
    <t>Období řešení projektu:</t>
  </si>
  <si>
    <t>Příležitosti a výzvy implementace iniciativy Evropské komise Erasmus Without Paper a aktivit v kontextu European Student Card Initiative</t>
  </si>
  <si>
    <t>Název projektu:</t>
  </si>
  <si>
    <t>g) patření pro plnou aplikaci nástrojů pro elektronickou výměnu informací o studiu, elektronickou identifikaci a elektronizaci uznávání kreditů ze studijních mobilit</t>
  </si>
  <si>
    <t>Tematické zaměření:</t>
  </si>
  <si>
    <t>Centralizovaný rozvojový program pro veřejné vysoké školy pro rok 2022</t>
  </si>
  <si>
    <t>Program:</t>
  </si>
  <si>
    <t>Formulář pro závěrečnou zprávu - kompletní projekt</t>
  </si>
  <si>
    <t>Rozvojový projekt na rok 2022</t>
  </si>
  <si>
    <t>Ostatní osobní náklady (odměny z dohod o pracovní činnosti, dohod o provedení práce, popř. i některé odměny hrazené na základě nepojmenovaných smluv uzavřených podle zákona § 1746 odst. 2 č. 89/2012 Sb., občanský zákoník)</t>
  </si>
  <si>
    <r>
      <t xml:space="preserve">9. Realizace dvou workshopů pro všechny zapojené platformy. </t>
    </r>
    <r>
      <rPr>
        <sz val="10"/>
        <color theme="1"/>
        <rFont val="Calibri"/>
        <family val="2"/>
        <charset val="238"/>
        <scheme val="minor"/>
      </rPr>
      <t xml:space="preserve">ZČU organizovala a ve spolupráci s Univerzitou Karlovou moderovala 2 společné workshopy pro všechny zapojené platformy ve dnech 17. 3. 2022 a 16. 12. 2022, jejichž podorbná specifikace je uvedena v souhrnné části zprávy. </t>
    </r>
  </si>
  <si>
    <r>
      <t xml:space="preserve">8. Aktualizovaná analýza současného stavu a potřeb implementace EWP.  </t>
    </r>
    <r>
      <rPr>
        <sz val="10"/>
        <color theme="1"/>
        <rFont val="Calibri"/>
        <family val="2"/>
        <charset val="238"/>
        <scheme val="minor"/>
      </rPr>
      <t>Výstup zpracovaný v rámci komunikační platformy pracovníků zahraničních kanceláří.  Jedná se o jednotnou  šablonu, kterou si každá VVŠ přizpůsobí dle své potřeby a bude ji distribuovat zainteresovaným osobám na konkrétní VVŠ. Finální podoba výstupu je přílohou této závěrečné zprávy. Aktualizace vychází především z návodného videa, vyprodukovaného CIVem - video a instrukce na LA i IIA - https://is-stag.zcu.cz/zakaznici/EWP/index.html. V aktualiozovaném dokumentu byly doplněny a upřesněny role schvalujících a podepisujících osob, konkretizovány notifikace a povinná pole pro přenos úprav partnerovi.</t>
    </r>
  </si>
  <si>
    <r>
      <t xml:space="preserve">7. Aktualizovaný manuál pro efektivní organizaci práce s EWP pro administrativní pracovníky a studijní referenty/ky.  </t>
    </r>
    <r>
      <rPr>
        <sz val="10"/>
        <color theme="1"/>
        <rFont val="Calibri"/>
        <family val="2"/>
        <charset val="238"/>
        <scheme val="minor"/>
      </rPr>
      <t>Aktualizace vychází především z návodného videa, vyprodukovaného CIVem - video a instrukce na LA i IIA - https://is-stag.zcu.cz/zakaznici/EWP/index.html
V rámci aktualizavce byly upřesněny role schvalujících a podepisujících osob, konkretizovány notifikace a povinná pole pro přenos úprav partnerovi.</t>
    </r>
  </si>
  <si>
    <r>
      <t>6. Dokumenty popisující stanovisko a stav napojení na EduGAIN a návazné platformy, k implementaci Erasmus App+ a možnostem nasazení European Student Card.</t>
    </r>
    <r>
      <rPr>
        <sz val="10"/>
        <color theme="1"/>
        <rFont val="Calibri"/>
        <family val="2"/>
        <charset val="238"/>
        <scheme val="minor"/>
      </rPr>
      <t xml:space="preserve"> ZČU jako koordinátor projektu aktivně oslovovola zapojené školy v souvislosti s dotazníkovými šetřeními realizovanými Univerzitou Karlovou a rovněž připomínkovala konečné výstupy. Za  ZČU byly dotazníky vyplněny relevantními odborníky v dané oblasti. </t>
    </r>
  </si>
  <si>
    <r>
      <t xml:space="preserve">5. Školení nových funkcionalit EWP v IS/STAG – intenzivní proškolování fakultních/katedrových koordinátorů. </t>
    </r>
    <r>
      <rPr>
        <sz val="10"/>
        <color theme="1"/>
        <rFont val="Calibri"/>
        <family val="2"/>
        <charset val="238"/>
        <scheme val="minor"/>
      </rPr>
      <t>Na ZČU v Plzni proběhla následující školení související s nově implementovanými funkcionbalitami EWP:                                                                7.9.-9.9.2022, výjezdní zasedání PR-I a koordinátorů mobilit, 32 osob (proděkani a fakultní koordinátoři), školení funkcionalit LA a IIA přes EWP
2.11.2022, informativní instrukce emailem pro fak. koordinátory ohledně připojení a fungování IIA
2.12.2022, individuální konzultace pro 2 fakultní + 2 katedrální koordinátory
5.12.2022, informativní instrukce emailem pro fak. koordinátory ohledně připojení a fungování IIA
16.1.2023, online schůzka fak. a katedrálních koordinátorů a stud. referentek k podepsiování a zadávání IIA</t>
    </r>
  </si>
  <si>
    <r>
      <t xml:space="preserve">4. Řízení komunikační platformy pracovníků zahraničních kanceláří zapojených VVŠ. Podíl na realizaci dvou odborných osobních či on-line setkání. </t>
    </r>
    <r>
      <rPr>
        <sz val="10"/>
        <color theme="1"/>
        <rFont val="Calibri"/>
        <family val="2"/>
        <charset val="238"/>
        <scheme val="minor"/>
      </rPr>
      <t>ZČU řídila komunikační platformu pracovníků zahraničních kanceláří zapojených VVŠ na MS Teams. Zveřejňovala zde všechny dostupné informace, materiály, prezentace, zápisy z jednání, videozáznamy atd. Zástupci univerzity se účastnili jednání v rámci platforem konaných  26.5.2022 a 6. 10. 2022  v roli prezentujících a moderátorů</t>
    </r>
    <r>
      <rPr>
        <b/>
        <sz val="10"/>
        <color theme="1"/>
        <rFont val="Calibri"/>
        <family val="2"/>
        <charset val="238"/>
        <scheme val="minor"/>
      </rPr>
      <t xml:space="preserve">. </t>
    </r>
  </si>
  <si>
    <r>
      <t xml:space="preserve">3. Řízení komunikační platformy prorektorů zapojených VVŠ. Podíl na realizaci dvou odborných osobních či on-line setkání. </t>
    </r>
    <r>
      <rPr>
        <sz val="10"/>
        <color theme="1"/>
        <rFont val="Calibri"/>
        <family val="2"/>
        <charset val="238"/>
        <scheme val="minor"/>
      </rPr>
      <t xml:space="preserve">ZČU řídila komunikační platformu prorektorů s gescí internacionlizace na MS Teams. Zveřejňovala zde všechny dostupné informace, materiály, prezentace, zápisy z jednání, videozáznamy atd. Zástupci univerzity se účastnili jednání v rámci platforem konaných  24.5.2022 a 4. 10. 2022  v roli prezentujících a moderátorů. </t>
    </r>
  </si>
  <si>
    <r>
      <t>2. Řízení komunikační platformy IT pracovníků zapojených VVŠ. Podíl na realizaci dvou odborných osobních či on-line setkání.</t>
    </r>
    <r>
      <rPr>
        <sz val="10"/>
        <color theme="1"/>
        <rFont val="Calibri"/>
        <family val="2"/>
        <charset val="238"/>
        <scheme val="minor"/>
      </rPr>
      <t xml:space="preserve"> ZČU řídila komunikační platformu IT pracovníků na MS Teams. Zveřejňovala zde všechny dostupné informace, materiály, prezentace, zápisy z jednání, videozáznamy atd. Zástupci univerzity se účastnili jednání v rámci platforem konaných  25.5.2022 a 7. 10. 2022  v roli prezentujících a moderátorů. </t>
    </r>
  </si>
  <si>
    <t>Do: 31. 12. 2022</t>
  </si>
  <si>
    <t xml:space="preserve">Od: 1. 1. 2022
</t>
  </si>
  <si>
    <t>Centralizovaný rozvojový program pro veřejné vysoké školy pro rok 2021</t>
  </si>
  <si>
    <t>Formulář pro závěrečnou zprávu - dílčí část projektu</t>
  </si>
  <si>
    <r>
      <t xml:space="preserve">1. Dodržení harmonogramu EK při další implementaci jednotlivých funkcionalit EWP na jednotlivých školách díky sdílení příkladů dobré a špatné praxe, vzájemná podpora při implementaci. </t>
    </r>
    <r>
      <rPr>
        <sz val="10"/>
        <rFont val="Calibri"/>
        <family val="2"/>
        <charset val="238"/>
        <scheme val="minor"/>
      </rPr>
      <t xml:space="preserve">Díky dalšímu roku, kdy VVŠ bylo díky pokračujícímu projektu umožněno k problematice EWP přistupovat jednotně, se společným úsilím, komunikací a sdílením dobré praxe dařilo postupovat v souladu s dodržením časového rámce stanoveného Evropskou komisí pro implementaci EWP. Stejně jako v minulém roce spolu nejvíce komunikovaly školy s totožným informačním systémem. 
Na základě harmonogramu Evropské komise bylo rozhodnuto, že do konce roku 2022 musí být hotové připojení k síti EWP v rámci rozhraní Learning Agreement (LA), Meziinstitucionálních smluv (IIA) a Factsheet. Všechna tato připojení byla úspěšně dokončena. Realizace nových modulů je rozdílná napříč systémy zapojených škol a jejich možnostmi a je vždy podrobně specifikována v dílčích částech zapojených škol. 
Možnost spolupracovat v rámci celé České republiky, sdílet zkušenosti a vzájemně se inspirovat byla zcela zásadním přínosem tohoto dvouletého projektu. Jak vyplynulo z dotazníkového šetření, ale i z průzkumu prostřednictvím Slido (v rámci závěrečného workshopu), byly díky projektu navázány nové kontakty, zlepšila se komunikace mezi vývojáři a pracovníky IO a v neposlední řadě se problematika EWP stala pro dotčené zaměstnance přehlednější a čitelnější. </t>
    </r>
  </si>
  <si>
    <r>
      <t xml:space="preserve">Po celý rok probíhala intenzivní komunikace mezi zapojenými VVŠ, a to jak emailově, v rámci on-line setkávání, tak rovněž na platformě MS Teams, která byla vytvořena za účelem shromažďování materiálů k projektu už v roce 2021. Spolupráce zde úspěšně pokračovala i v navazujícím projektu. Stejně jako v prvním roce řešení proběhla on-line setkávání, která jsou detailněji popsána v rámci jednotlivých výstupů níže.  Ze všech setkání byly pořízeny videozáznamy, zápisy a prezenční listiny, případně další materiály, které jsou dostupné na MS Teams. Do schůzek v rámci platforem se pravidelně připojoval i zástupce z DZS. Klíčovým předpokladem úspěchu tohoto projektu byla intenzivní komunikace a koordinace aktivit s digitálními experty Domu zahraniční spolupráce. Ta měla přispět jak k zohlednění všech aktuálních a relevantních informací ze strany Evropské komise do procesu implementace na českých vysokých školách, tak ke sdílení výstupů projektu ostatním vysokým školám v České republice.
Na všech zapojených školách byla na začátku roku provedena navazující analýza současného stavu implementace EWP. Jejím úkolem bylo nejen zjistit stav implementace po více než roce řešení projektu, ale i srovnat původní stav v roce 2021 s rokem 2022. Podkladem pro navazující analýzu byl dotazník, který byl vyplněn zástupci z řad koordinátorů a vývojářů z 25 zapojených VVŠ na jaře 2022. Analýza je přílohou Závěrečné zprávy. Na úvodních slidech analýzy můžeme vidět pocitové vnímání problematiky zástupců veřejných vysokých škol v ČR v roce 2022 ve srovnání s počátkem roku 2021. Na následujících snímcích jsou vidět výsledky dotazů, které byly záměrně pokládány ve stejném znění jako v roce 2021. Vždy vidíme odpovědi respondentů v roce 2022 a následně detailní srovnání let 2021 a 2022. Poslední čtyři slidy znázorňují pokrytí služeb EWP, které v současné době není povinné řešit a které budou postupně implementovány v následujících letech. Analýza ukazuje, že díky realizaci projektu byla navázána dlouhodobá spolupráce v této tématice v rámci VVŠ v ČR. Díky koordinovanému přístupu se celkově zlepšilo vnímání této problematiky a sdílením problémů při implementaci docházelo k jejich rychlejšímu vyřešení. 
Díky společnému úsilí, komunikaci a sdílení dobré praxe se zapojeným školám dařilo postupovat v souladu s dodržením časového rámce stanoveného Evropskou komisí pro implementaci EWP. 
</t>
    </r>
    <r>
      <rPr>
        <sz val="10"/>
        <rFont val="Calibri"/>
        <family val="2"/>
        <charset val="238"/>
        <scheme val="minor"/>
      </rPr>
      <t xml:space="preserve">Na základě harmonogramu Evropské komise bylo rozhodnuto, že do konce roku 2022 musí být hotové připojení k síti EWP v rámci rozhraní Learning Agreement (LA), Meziinstitucionálních smluv (IIA) a Factsheet. Všechna tato připojení byla úspěšně dokončena. Realizace nových modulů je rozdílná napříč systémy zapojených škol a jejich možnostmi a je vždy podrobně specifikována v dílčích částech zapojených škol. </t>
    </r>
  </si>
  <si>
    <t xml:space="preserve">Tento cíl byl koordinován projektovým týmem Univerzity Karlovy. Jelikož celá ESCI obsahuje vedle samotného EWP i návazné aktivity, o kterých se mnohdy tak často nehovoří, tak bylo žádoucí se k nim v rámci projektu jednotně vyjádřit za účelem zjištění následujících informací: A) Kolik českých univerzit je již napojeno do rozhraní EduGAIN a co bráním těm zbylým, aby se přidali také; B) Na kolika českých univerzitách je implementována Evropská karta studenta a jakým způsobem je dosud využívána; C) Nakolik jsou české univerzity seznámeny s Erasmus App+ a jestli ji nějaká univerzita využívá. Po navnímání národního rámce si pracovní tým UK vzal za úkol seznámit partnerské univerzity se všemi třemi rozhraními natolik, aby všichni zapojení partneři mohli po ukončení projektu tvrdit, že o daném tématu vědí dostatek informací pro návazné kroky. V neposlední řadě vznikl jednotný dokument, popisující stav českého veřejného vysokého školství v rámci všech tří zmíněných iniciativ a výhled do budoucna ohledně implementace, očekávání a dalších plánů.  
</t>
  </si>
  <si>
    <r>
      <t xml:space="preserve">6. Školení nových funkcionalit EWP na jednotlivých zapojených VVŠ – intenzivní proškolování fakultních či katedrálních koordinátorů a studijních referentek. </t>
    </r>
    <r>
      <rPr>
        <sz val="10"/>
        <rFont val="Calibri"/>
        <family val="2"/>
        <charset val="238"/>
        <scheme val="minor"/>
      </rPr>
      <t xml:space="preserve">Každá zapojená škola si ve své dílčí části projektu naplánovala počet a charakter školení, která budou probíhat na jejich instituci. </t>
    </r>
    <r>
      <rPr>
        <sz val="10"/>
        <color theme="1"/>
        <rFont val="Calibri"/>
        <family val="2"/>
        <charset val="238"/>
        <scheme val="minor"/>
      </rPr>
      <t xml:space="preserve">Detaily k těmto školením jsou uvedeny v dílčích zprávách zapojených VVŠ.  Školení budou intenzivně probíhat i po ukončení řešení projektu. </t>
    </r>
  </si>
  <si>
    <r>
      <t xml:space="preserve">8. Dokument popisující stanovisko a stav zapojených VVŠ k implementaci Erasmus App+. </t>
    </r>
    <r>
      <rPr>
        <sz val="10"/>
        <rFont val="Calibri"/>
        <family val="2"/>
        <charset val="238"/>
        <scheme val="minor"/>
      </rPr>
      <t>Univerzita Karlova vedla mapování skrze dotazníkové šetření ohledně názorů partnerských institucí na současnou verzi Erasmus App+. V daném šetření byli partneři dotázaní na svoje očekávání od zmíněné aplikace v krátkodobém, střednědobém a dlouhodobém výhledu. Všechny tyto názory byly následně nasbírány, vyhodnoceny a prezentovány formou jednotného dokumentu, prezentujícího soupis národních očekávání vůči ESCI.</t>
    </r>
  </si>
  <si>
    <r>
      <t xml:space="preserve">9. Dva společné workshopy pro všechny zapojené platformy.  </t>
    </r>
    <r>
      <rPr>
        <sz val="10"/>
        <color theme="1"/>
        <rFont val="Calibri"/>
        <family val="2"/>
        <charset val="238"/>
        <scheme val="minor"/>
      </rPr>
      <t>Oba workshopy proběhly on -line prostředí dle plánu v návrhu projektu. Kick-off workshop proběhl dne 17. 3. 2022 za účasti 86 osob. V rámci setkání byly představeny tři prezentace. Úvodní prezentace, která obsahovala shrnutí roku 2021, cíle projektu, výstupy a dílčí činnosti navazujícího projektu, harmonogram a úkoly pro rok 2022. Prezentace k problematice European Student Card Initiative, která nastínila plán činností na rok 2022. Byl představen plán setkávání k této problematice, mapování stavu na VVŠ a postup při přípravě textových výstupů.  Následovala prezentace technické stránky k problematice EWP, byl zde vysvětlen postup technické stránky implementace EWP v roce 2022. V rámci workshopu byl shrnut proběhnuvší rok 2021, byl vytvořen harmonogram aktivit na rok 2022 tak, aby byly splněny cíle a výstupy slíbené v návrhu projektu a stanovena období pro další workshopy v rámci platforem a k tematice ESCI. Byla zdůrazněna spolupráce nejen v rámci jednotlivých platforem, ale zejména mezi platformou IT pracovníků a pracovníků zahraničních kanceláří. V závěru byly shrnuty úkoly do nejbližšího období. 
Závěrečný workshop se konal 16. 12. 2022 a zúčastnilo se ho 61 zástupců ze zapojených VVŠ. V rámci workshopu bylo shrnuto plnění cílů a výstupů prostřednictvím jednotlivých dílčích činností v průběhu roku. Setkání bylo obohaceno o dotazy prostřednictvím platformy Slido, v rámci kterých byli do jednání interaktivně zapojeni všichni účastníci workshopu. V závěru byly shrnuty informace k závěrečné fázi řešení projektu. 
Prezentace, zápisy a videozáznamy z obou workshopů jsou dostupné na platformě MS Teams.</t>
    </r>
  </si>
  <si>
    <r>
      <t>3. Funkční komunikační platforma prorektorů s gescí internacionalizace zapojených vysokých škol.
2x odborná on-line setkání.  S</t>
    </r>
    <r>
      <rPr>
        <sz val="10"/>
        <color theme="1"/>
        <rFont val="Calibri"/>
        <family val="2"/>
        <charset val="238"/>
        <scheme val="minor"/>
      </rPr>
      <t xml:space="preserve">polupráce v rámci komunikační platformy pokračovala na stejném principu jako v roce 2021. V průběhu roku 2022 proběhla dvě oficiální on – line setkání, a to 24.5.2022 a 4. 10. 2022. V rámci prvního setkání vystoupil se svojí prezentací významný host Valère Meuse. Valère Meus byl řadu let vedoucím jazykového centra Univerzity v Gentu, sloužil šest let jako vedoucí Kanceláře mezinárodních vztahů až do podzimu 2011. Nyní je ve stejné kanceláři odborníkem na mezinárodní vztahy. Od samého počátku se angažuje v evropských vzdělávacích projektech a v roce 1991 koordinoval Erasmus ICP pro méně rozšířené evropské jazyky. Aktivně se podílel na projektech Tempus v Rusku, východní Evropě a na západním Balkáně. V poslední době byl projektovým koordinátorem projektů Erasmus Mundus Action 2 Univerzity v Gentu pro západní Balkán, Čínu a jihovýchodní Asii. Byl koordinátorem tříletého projektu LLP Erasmus Egracons, který byl zahájen v roce 2012. Na vlámské úrovni vede pracovní skupinu, která se snaží zefektivnit sběr dat a podávání zpráv s ohledem na pokyny Evropské rady pro mobilitu do roku 2020. Po jeho vystoupení proběhla podnětná diskuze s přítomnými prorektory. Následovalo shrnutí výsledku proběhlé Analýzy současného stavu a potřeb implementace EWP a prezentace ESCI neboli digitalizační síť studentské mobility. Dále byly shrnuty aktivity předchozího období a plán do období nadcházejícího.
V rámci druhého setkání této platformy byly podány informace k probíhajícímu dotazníkovému šetření k problematice ESCI a proběhlo pozvání na plánovaný workshop k tomuto tématu. Proběhla diskuze mezi zúčastněnými prorektory k podnětům pro budoucí spolupráci českých vysokých škol na poli internacionalizace, jejíž výsledky jsou zaslány jako příloha Závěrečné zprávy. Tento dokument vnímáme jako podklad pro budoucí aktivity v rámci možné národní podpory rozvoje internacionalizace VVŠ. . Byla zdůrazněna potřeba spolupracovat v rámci vytvořeného konsorcia i přes to, že v roce 2023 již nebude projekt pokračovat. Prezentace, zápisy a videozáznamy jsou dostupné na platformě MS Teams.
</t>
    </r>
  </si>
  <si>
    <t>1. Dodržení harmonogramu EK při další implementaci jednotlivých funkcionalit EWP do IS/STAG díky sdílení příkladů dobré a špatné praxe, vzájemná podpora při implementaci. Na základě harmonogramu Evropské komise bylo rozhodnuto, že do konce roku 2022 musí být hotové připojení k síti EWP v rámci rozhraní Learning Agreement (LA), Meziinstitucionálníchsmlouv (IIA) a Factsheet. Všechna tato připojení byla úspěšně dokončena.
Aktualizace implementace rozhraní pro Learning Agreement, Meziinstitucionální smlouvy a Factsheet proběhla na ZČU v Plzni v následujících krocích:
1. Nastudování změn v jednotlivých rozhraních a porovnání se současným stavem.
2. Dokončení úprav webových služeb pro připojení k síti EWP.
3. Dokončení úprav aplikací ECTS Výjezdy, ECTS Příjezdy a ECTS Smlouvy podle rozhraní EWP.
4. Otestování připojení v rámci testovacích instancí aplikace IS/STAG i s ostatními poskytovateli připojení (českých i zahraničních).
5. Připojení a provoz aplikací v produkční síti EWP.
6. Aktualizace nápověd k aplikacím a příprava instruktážního videa k meziinstitucionálním smlouvám a factsheet.
7. Videokonference pro dotazy uživatelů k používání připojených aplikací.
8. Vylepšení aplikací podle zpětné vazby uživatelů, kteří si vyzkoušeli aplikaci v testovací síti EWP i následně na základě používání aplikací v produkční síti EWP.
9. Implementace webových služeb pro poskytování statistik Evropské komisi o uzavírání LA i meziinstitucionálních smluv.
10. Vylepšení logování komunikace v síti EWP.
11. Pomoc při řešení problémů přenosu dat v síti EWP. Diagnostika problémů našeho připojení (a následná oprava) i problémů připojení cizích systémů (pro nahlášení nefungující komunikace s konkrétními informacemi o vzniklém problému).
V síti EWP došlo ke změně způsobu registrace a správy připojení. Byl vytvořen Registrační portál, do kterého jsme se registrovali a předali potřebná data pro připojení všech zákazníků IS/STAG. 
Členové týmu se účastnili videokonferencí (Infrastructure forum meeting), které jedenkrát za měsíc pořádají vývojáři rozhraní EWP. Na těchto videokonferencích se probírají novinky v sítí EWP a rozhoduje se o budoucích úpravách jednotlivých rozhraní. V návaznosti na tyto videokonference byly sledovány diskuze k navrhovaným úpravám, které probíhají v GitHub issues u jednotlivých rozhraní. 
Z důvodu implementace nových funkcionalit, které byly v průběhu projektu oznámeny od vývojářů rozhraní EWP (např. statistiky využití aplikací), a prioritizace připojení a odladění aplikací, které musely být podle harmonogramu Evropské komise do konce roku připojené, bylo odloženo dokončení implementace rozhraní pro číselník předmětů určených pro příjezdové studenty, nominace studenta, zahájení studia, ukončení studia a Transcript of Record (ToR) do projektu NPO, v rámci kterého budou tyto implementace dokončeny a zároveň budou aktualizovány již připojené aplikace podle nových plánovaných změn.</t>
  </si>
  <si>
    <t>Vývoj databází, její údržba, proškolení uživatelů 1. stupně.</t>
  </si>
  <si>
    <t>Koordinace všech zapojených škol a aktivit projektu, organizační a administrativní zajištění projektu, organizace a technické zajištění workshopů, příprava a kompletace podkladů na workshopy a pro závěrečnou zprávu, administrativní podpora členů řešitelského týmu, komunikace napříč zapojenými školami, komunikace s DZS.</t>
  </si>
  <si>
    <t>Školení nových funkcionalit EWP na ZČU – intenzivní proškolování fakultních/katedrových koordinátorů. Tvorba souvisejících podkladů, aktualizace manuálu, aktualizace analýzy.</t>
  </si>
  <si>
    <t>Řízení komunikačních platforem, příprava podkladů. Aktivní účast a práce v rámci platforem, kompletace a zpracování výstupů za ZČU i všechny partnery, tvorba analýz, materiálů, tabulek, dotazníků. Tvorba podkladů popisující stanovisko a stav napojení na EduGAIN.</t>
  </si>
  <si>
    <t>Zákonné odvody z 2.1 -33, 8 % sociální a zdravotní pojištění, 0,3 % sociální fond (celkem 34,1 % z kapitoly 2.1)</t>
  </si>
  <si>
    <t xml:space="preserve">Tento cíl byl koordinován projektovým týmem Univerzity Karlovy. Jelikož celá ESCI obsahuje vedle samotného EWP i návazné aktivity, o kterých se mnohdy tak často nehovoří, tak bylo žádoucí se k nim v rámci projektu jednotně vyjádřit za účelem zjištění následujících informací: A) Kolik českých univerzit je již napojeno do rozhraní EduGAIN a co bráním těm zbylým, aby se přidali také; B) Na kolika českých univerzitách je implementována Evropská karta studenta a jakým způsobem je dosud využívána; C) Nakolik jsou české univerzity seznámeny s Erasmus App+ a jestli ji nějaká univerzita využívá. Po navnímání národního rámce si pracovní tým UK vzal za úkol seznámit partnerské univerzity se všemi třemi rozhraními natolik, aby všichni zapojení partneři mohli po ukončení projektu tvrdit, že o daném tématu vědí dostatek informací pro návazné kroky. V neposlední řadě vznikl jednotný dokument, popisující stav českého veřejného vysokého školství v rámci všech tří zmíněných iniciativ a výhled do budoucna ohledně implementace, očekávání a dalších plánů.  </t>
  </si>
  <si>
    <t>Vysoká škola polytechnická Jihlava</t>
  </si>
  <si>
    <t>prof. MUDr. Václav Báča, Ph.D.</t>
  </si>
  <si>
    <t>Bc. David Průša</t>
  </si>
  <si>
    <t>www.vspj.cz</t>
  </si>
  <si>
    <t>vaclav.baca@vspj.cz</t>
  </si>
  <si>
    <t>david.prusa@vspj.cz</t>
  </si>
  <si>
    <t xml:space="preserve"> Po celý rok probíhala intenzivní komunikace mezi zapojenými VVŠ, a to jak emailově, v rámci on-line setkávání, tak rovněž na platformě MS Teams, která byla vytvořena za účelem shromažďování materiálů k projektu už v roce 2021. Spolupráce zde úspěšně pokračovala i v navazujícím projektu. Stejně jako v prvním roce řešení proběhla on-line setkávání, která jsou detailněji popsána v rámci jednotlivých výstupů níže.  Ze všech setkání byly pořízeny videozáznamy, zápisy a prezenční listiny, případně další materiály, které jsou dostupné na MS Teams. Do schůzek v rámci platforem se pravidelně připojoval i zástupce z DZS. Klíčovým předpokladem úspěchu tohoto projektu byla intenzivní komunikace a koordinace aktivit s digitálními experty Domu zahraniční spolupráce. Ta měla přispět jak k zohlednění všech aktuálních a relevantních informací ze strany Evropské komise do procesu implementace na českých vysokých školách, tak ke sdílení výstupů projektu ostatním vysokým školám v České republice. Na všech zapojených školách byla na začátku roku provedena navazující analýza současného stavu implementace EWP. Jejím úkolem bylo nejen zjistit stav implementace po více než roce řešení projektu, ale i srovnat původní stav v roce 2021 s rokem 2022. Podkladem pro navazující analýzu byl dotazník, který byl vyplněn zástupci z řad koordinátorů a vývojářů z 25 zapojených VVŠ na jaře 2022. Analýza je přílohou Závěrečné zprávy. Na úvodních slidech analýzy můžeme vidět pocitové vnímání problematiky zástupců veřejných vysokých škol v ČR v roce 2022 ve srovnání s počátkem roku 2021. Na následujících snímcích jsou vidět výsledky dotazů, které byly záměrně pokládány ve stejném znění jako v roce 2021. Vždy vidíme odpovědi respondentů v roce 2022 a následně detailní srovnání let 2021 a 2022. Poslední čtyři slidy znázorňují pokrytí služeb EWP, které v současné době není povinné řešit a které budou postupně implementovány v následujících letech. Analýza ukazuje, že díky realizaci projektu byla navázána dlouhodobá spolupráce v této tématice v rámci VVŠ v ČR. Díky koordinovanému přístupu se celkově zlepšilo vnímání této problematiky a sdílením problémů při implementaci docházelo k jejich rychlejšímu vyřešení. 
Díky společnému úsilí, komunikaci a sdílení dobré praxe se zapojeným školám dařilo postupovat v souladu s dodržením časového rámce stanoveného Evropskou komisí pro implementaci EWP. 
Na základě harmonogramu Evropské komise bylo rozhodnuto, že do konce roku 2022 musí být hotové připojení k síti EWP v rámci rozhraní Learning Agreement (LA), Meziinstitucionálních smluv (IIA) a Factsheet. Všechna tato připojení byla úspěšně dokončena. Realizace nových modulů je rozdílná napříč systémy zapojených škol a jejich možnostmi a je vždy podrobně specifikována v dílčích částech zapojených škol.</t>
  </si>
  <si>
    <t xml:space="preserve">
Tento cíl byl koordinován projektovým týmem Univerzity Karlovy. Jelikož celá ESCI obsahuje vedle samotného EWP i návazné aktivity, o kterých se mnohdy tak často nehovoří, tak bylo žádoucí se k nim v rámci projektu jednotně vyjádřit za účelem zjištění následujících informací: A) Kolik českých univerzit je již napojeno do rozhraní EduGAIN a co bráním těm zbylým, aby se přidali také; B) Na kolika českých univerzitách je implementována Evropská karta studenta a jakým způsobem je dosud využívána; C) Nakolik jsou české univerzity seznámeny s Erasmus App+ a jestli ji nějaká univerzita využívá. Po navnímání národního rámce si pracovní tým UK vzal za úkol seznámit partnerské univerzity se všemi třemi rozhraními natolik, aby všichni zapojení partneři mohli po ukončení projektu tvrdit, že o daném tématu vědí dostatek informací pro návazné kroky. V neposlední řadě vznikl jednotný dokument, popisující stav českého veřejného vysokého školství v rámci všech tří zmíněných iniciativ a výhled do budoucna ohledně implementace, očekávání a dalších plánů.  </t>
  </si>
  <si>
    <t>Částečně splněno</t>
  </si>
  <si>
    <t>1. Dodržení harmonogramu EK při další implementaci jednotlivých funkcionalit EWP do Studijního 
informačního systému VŠPJ díky sdílení příkladů dobré a špatné praxe, vzájemná podpora při 
implementaci. Na základě harmonogramu Evropské komise bylo rozhodnuto, že do konce roku 2022 musí být hotové připojení k síti EWP v rámci rozhraní Learning Agreement (LA), Meziinstitucionálníchsmlouv (IIA) a Factsheet. Z důvodu vysokého pracovního vytížení pracovníků, odpovědných za připojení všech rozhraní k síti EWP, bylo uskutečněno pouze připojení Meziinstitucionálních smluv (IIA) a Factsheet. Na připojení rozhraní Learning Agreement se v současné době intenzivně pracuje a jeho připojení do sítě EWP očekáváme v průběhu první poloviny roku 2023. Se všemi partnerskými institucemi, které mají s VŠPJ aktivní biliterální smlouvy bylo jednáno a dojednáno používání Learning Agreementů obdobnou cestou, jako před rokem 2022. Zároveň jsme byli informováni ze strany našich partnerských institucí, že ne všechny jsou vůbec do sítě EWP zapojeny, jak v rámci rozhraní IIA, tak v rámci rohraní Learning Agreement. Pracovníci odpovědní za technické propojení se aktivně účastnili pořádaných workshopů a meetingů, které pořádali vývojáři EWP. V rámci těchto aktivit probíhala s vývojáři a ostatními zapojenými pracovníky ostatních institutcí komunikace, vedoucí ke sdílení zkušeností a aktuálních problémů v rámci zapojení výše uvedených platforem do EWP.</t>
  </si>
  <si>
    <t>Splněno</t>
  </si>
  <si>
    <t>2. Aktivní participace na komunikační platformě IT pracovníků zapojených VVŠ. Účast na dvou
odborných osobních či on-line setkáních. IT pracovníci VŠPJ se aktivně účastnili obou těchto pořádaných setkáních v termínech 25.5.2022 a 7. 10. 2022, prostřednictvím MS Teams.</t>
  </si>
  <si>
    <t>3. Aktivní participace na komunikační platformě prorektorů zapojených VVŠ. Účast na dvou odborných 
osobních či on-line setkáních. Na VŠPJ došlo v průběhu projektu ke změně na pozici prorektora pro vnitřní, vnější a mezinárodní vztahy. Pana prof. MUDr. Aleše Roztočila, CSc. nahradil pan prof. MUDr. Václav Báča, Ph.D.. Nicméně byl na této platformě v obou případech, 24.5.2022 a 4. 10. 2022, přítomen pan Bc. David Průša, vedoucí Mezinárodního oddělení a kontaktní osoba za VŠPJ.</t>
  </si>
  <si>
    <t>4. Aktivní participace na komunikační platformě pracovníků zahraničních kanceláří zapojených VVŠ. 
Účast na dvou odborných osobních či on-line setkáních.  Pracovníci Mezinárodního oddělení VŠPJ se účastnili všech organizovaných setkáních v termínech 26.5.2022 a 6. 10. 2022 prostřednictvím platformy MS Teams.</t>
  </si>
  <si>
    <t xml:space="preserve">5. Školení nových funkcionalit EWP ve Studijním informačním systému VŠPJ – intenzivní proškolování 
pracovníků Mezinárodního oddělení a garanti mobilit studijních programů. Ve spolupráci s IT pracovníky vznikl manuál, který jasně definuje a popisuje aktivity jednotlivých pracovníků VŠPJ vstupujících do organizace zahraniční mobility. Byly definovány procesy, které byly nastaveny v rámci IS VŠPJ a jejíž cílem je co nejvíce zjednodušit administraci zahraničních mobilit a administraci vytváření a schvalování Meziinstitucionálních smluv. S tímto manuálem bylo seznámeno i vedení školy prostřednictvím prorektora pro vnitřní, vnější a mezinárodní vzathy. </t>
  </si>
  <si>
    <t xml:space="preserve">7. Účast na společných workshopech pro všechny zapojené platformy. VŠPJ byla na těchto workshopech 17. 3. 2022 a 16. 12. 2022 zastoupenapracovníky mezinárodního oddělení a IT pracovníkem, kteří všechny informace zaznamenané v rámci těchto akcí předkládali dalším praocníkům VŠPJ, kteří se zapojují do internacionalizace. </t>
  </si>
  <si>
    <t>Změna na pozici prorektora pro vnitřní, vnější a mezinárodní vztahy</t>
  </si>
  <si>
    <t>V průběhu projektu došlo ke změně na pozici rektora VŠPJ. Tehdejšímu panu rektorovi panu prof. MUDr. Václavu Báčovi, Ph.D. skončilo druhé funkční období a nahradil tak, na pozici prorektora pro vnitřní, vnější a mezinárodní vztahy, pana prof. MUDr. Aleše Roztočila, CS.c.</t>
  </si>
  <si>
    <t>VŠPJ projekt v roce 2021 nerealizovala</t>
  </si>
  <si>
    <t>Nákup drobného kancelářského materiálu</t>
  </si>
  <si>
    <t>Odvody pojistného na veřejné zdravotní pojištění a pojistného na sociální zabezpečení a příspěvku na státní politiku zaměstnanosti 
a příděly do sociálního fondu (33,8%).</t>
  </si>
  <si>
    <t>g) opatření pro plnou aplikaci nástrojů pro elektronickou výměnu informací o studiu, elektronickou identifikaci a elektronizaci uznávání kreditů ze studijních mobilit</t>
  </si>
  <si>
    <t>Mzdy zaměstnanců pracující na propojení funkcionalit interního systému VŠPJ s veřejnými přístupovými body sítě EWP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</si>
</sst>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2"/>
      <color theme="1"/>
      <name val="Calibri"/>
      <family val="2"/>
      <charset val="238"/>
      <scheme val="minor"/>
    </font>
    <font>
      <b/>
      <sz val="10"/>
      <name val="Calibri"/>
      <family val="2"/>
      <charset val="238"/>
      <scheme val="minor"/>
    </font>
    <font>
      <sz val="10"/>
      <name val="Calibri"/>
      <family val="2"/>
      <charset val="238"/>
      <scheme val="minor"/>
    </font>
    <font>
      <u/>
      <sz val="11"/>
      <color theme="10"/>
      <name val="Calibri"/>
      <family val="2"/>
      <charset val="238"/>
      <scheme val="minor"/>
    </font>
    <font>
      <b/>
      <sz val="14"/>
      <color theme="1"/>
      <name val="Calibri"/>
      <family val="2"/>
      <charset val="238"/>
      <scheme val="minor"/>
    </font>
    <font>
      <b/>
      <sz val="9"/>
      <color indexed="81"/>
      <name val="Tahoma"/>
      <family val="2"/>
      <charset val="238"/>
    </font>
    <font>
      <sz val="9"/>
      <color indexed="81"/>
      <name val="Tahoma"/>
      <family val="2"/>
      <charset val="238"/>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s>
  <borders count="16">
    <border>
      <left/>
      <right/>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16">
    <xf numFmtId="0" fontId="0" fillId="0" borderId="0" xfId="0"/>
    <xf numFmtId="0" fontId="0" fillId="0" borderId="0" xfId="0" applyAlignment="1">
      <alignment horizontal="left"/>
    </xf>
    <xf numFmtId="0" fontId="0" fillId="0" borderId="1" xfId="0" applyBorder="1"/>
    <xf numFmtId="3" fontId="3"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9" fontId="3" fillId="2" borderId="4" xfId="0" applyNumberFormat="1" applyFont="1" applyFill="1" applyBorder="1" applyAlignment="1">
      <alignment horizontal="center" vertical="center"/>
    </xf>
    <xf numFmtId="3" fontId="3" fillId="2" borderId="4"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49" fontId="4" fillId="0" borderId="4" xfId="0" applyNumberFormat="1" applyFont="1" applyBorder="1" applyAlignment="1">
      <alignment horizontal="center"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0" fillId="0" borderId="4" xfId="0" applyBorder="1" applyAlignment="1">
      <alignment horizontal="left" vertical="center" wrapText="1"/>
    </xf>
    <xf numFmtId="1" fontId="3" fillId="3" borderId="4" xfId="1" applyNumberFormat="1" applyFont="1" applyFill="1" applyBorder="1" applyAlignment="1">
      <alignment horizontal="center" vertical="center" wrapText="1"/>
    </xf>
    <xf numFmtId="49" fontId="3" fillId="0" borderId="4" xfId="0"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left" vertical="center" wrapText="1"/>
    </xf>
    <xf numFmtId="0" fontId="2" fillId="0" borderId="0" xfId="0" applyFont="1"/>
    <xf numFmtId="1" fontId="3" fillId="0" borderId="4" xfId="0" applyNumberFormat="1" applyFont="1" applyBorder="1" applyAlignment="1">
      <alignment horizontal="left" vertical="center" wrapText="1"/>
    </xf>
    <xf numFmtId="1" fontId="3" fillId="0" borderId="4" xfId="0" applyNumberFormat="1" applyFont="1" applyBorder="1" applyAlignment="1">
      <alignment horizontal="center" vertical="center" wrapText="1"/>
    </xf>
    <xf numFmtId="0" fontId="4" fillId="0" borderId="4" xfId="0" applyFont="1" applyBorder="1" applyAlignment="1">
      <alignment vertical="center" wrapText="1"/>
    </xf>
    <xf numFmtId="0" fontId="9"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1" fontId="3" fillId="5" borderId="3" xfId="0" applyNumberFormat="1" applyFont="1" applyFill="1" applyBorder="1" applyAlignment="1">
      <alignment horizontal="center" vertical="center" wrapText="1"/>
    </xf>
    <xf numFmtId="1" fontId="3" fillId="5" borderId="2" xfId="0" applyNumberFormat="1"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4" fillId="0" borderId="5" xfId="0" applyFont="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5" borderId="3" xfId="2" applyFill="1" applyBorder="1" applyAlignment="1">
      <alignment horizontal="center" vertical="center" wrapText="1"/>
    </xf>
    <xf numFmtId="0" fontId="4"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3" fontId="3" fillId="5"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0" fillId="0" borderId="0" xfId="0" applyAlignment="1">
      <alignment horizontal="left"/>
    </xf>
    <xf numFmtId="164" fontId="3" fillId="0" borderId="3"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8" fillId="0" borderId="3" xfId="2" applyBorder="1" applyAlignment="1">
      <alignment horizontal="center"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1" fontId="3" fillId="0" borderId="3"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2" xfId="0" applyFont="1" applyBorder="1" applyAlignment="1">
      <alignment horizontal="center" vertical="top"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3" fontId="3" fillId="0" borderId="4" xfId="0" applyNumberFormat="1" applyFont="1" applyBorder="1" applyAlignment="1">
      <alignment horizontal="left" vertical="center" wrapText="1"/>
    </xf>
    <xf numFmtId="3" fontId="3" fillId="0" borderId="3" xfId="0" applyNumberFormat="1" applyFont="1" applyBorder="1" applyAlignment="1">
      <alignment horizontal="left" vertical="center" wrapText="1"/>
    </xf>
    <xf numFmtId="3" fontId="3" fillId="0" borderId="5"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1" fontId="3" fillId="5" borderId="4" xfId="0" applyNumberFormat="1" applyFont="1" applyFill="1" applyBorder="1" applyAlignment="1">
      <alignment horizontal="center" vertical="center"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ensikov\Desktop\CRP\CRP%202021\ZZ_CRP_2021_k%20odesl&#225;n&#237;\ZZ_C32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áv. zpráva kompletní CRP 2021"/>
      <sheetName val="AMU"/>
      <sheetName val="AVU"/>
      <sheetName val="ČZU"/>
      <sheetName val="ČVUT"/>
      <sheetName val="JU"/>
      <sheetName val=" MU"/>
      <sheetName val="MENDELU"/>
      <sheetName val="OU"/>
      <sheetName val="SU"/>
      <sheetName val="TUL"/>
      <sheetName val=" UHK"/>
      <sheetName val="UJEP"/>
      <sheetName val="UK"/>
      <sheetName val="UP"/>
      <sheetName val="UPCE"/>
      <sheetName val="UTB"/>
      <sheetName val="VETUNI"/>
      <sheetName val="VŠB-TUO"/>
      <sheetName val="VŠE"/>
      <sheetName val="VŠCHT"/>
      <sheetName val="VŠTE"/>
      <sheetName val="VUT"/>
      <sheetName val="ZČU"/>
    </sheetNames>
    <sheetDataSet>
      <sheetData sheetId="0">
        <row r="16">
          <cell r="B16" t="str">
            <v>Ing. Dita Hommerová, Ph.D., MBA</v>
          </cell>
          <cell r="D16" t="str">
            <v>Mgr. Veronika Menšíková</v>
          </cell>
        </row>
        <row r="17">
          <cell r="B17" t="str">
            <v>Západočeská univerzita v Plzni</v>
          </cell>
          <cell r="D17" t="str">
            <v>Západočeská univerzita v Plzni</v>
          </cell>
        </row>
        <row r="18">
          <cell r="B18" t="str">
            <v>Univerzitní 2732/8, 301 00 Plzeň/ www.zcu.cz</v>
          </cell>
          <cell r="D18" t="str">
            <v>Univerzitní 2732/8, 301 00 Plzeň/ www.zcu.cz</v>
          </cell>
        </row>
        <row r="20">
          <cell r="B20" t="str">
            <v>hommer@rek.zcu.cz</v>
          </cell>
          <cell r="D20" t="str">
            <v>mensikov@rek.zcu.cz</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aclav.baca@vspj.cz" TargetMode="External"/><Relationship Id="rId7" Type="http://schemas.openxmlformats.org/officeDocument/2006/relationships/comments" Target="../comments1.xml"/><Relationship Id="rId2" Type="http://schemas.openxmlformats.org/officeDocument/2006/relationships/hyperlink" Target="http://www.vspj.cz/" TargetMode="External"/><Relationship Id="rId1" Type="http://schemas.openxmlformats.org/officeDocument/2006/relationships/hyperlink" Target="http://www.vspj.cz/"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david.prusa@vspj.cz"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nsikov@rek.zcu.cz" TargetMode="External"/><Relationship Id="rId1" Type="http://schemas.openxmlformats.org/officeDocument/2006/relationships/hyperlink" Target="mailto:hommer@rek.zcu.cz"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1D686-0447-4A3F-9679-E0688D44E15F}">
  <dimension ref="A1:J84"/>
  <sheetViews>
    <sheetView tabSelected="1" view="pageBreakPreview" zoomScaleNormal="100" zoomScaleSheetLayoutView="100" workbookViewId="0">
      <selection activeCell="A53" sqref="A53:F53"/>
    </sheetView>
  </sheetViews>
  <sheetFormatPr defaultRowHeight="15" x14ac:dyDescent="0.2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x14ac:dyDescent="0.25">
      <c r="A1" s="27" t="s">
        <v>72</v>
      </c>
      <c r="B1" s="49" t="s">
        <v>123</v>
      </c>
      <c r="C1" s="50"/>
      <c r="D1" s="50"/>
      <c r="E1" s="50"/>
      <c r="F1" s="51"/>
    </row>
    <row r="2" spans="1:6" ht="15" customHeight="1" x14ac:dyDescent="0.25">
      <c r="A2" s="52" t="s">
        <v>95</v>
      </c>
      <c r="B2" s="53"/>
      <c r="C2" s="53"/>
      <c r="D2" s="53"/>
      <c r="E2" s="53"/>
      <c r="F2" s="54"/>
    </row>
    <row r="3" spans="1:6" ht="15" customHeight="1" x14ac:dyDescent="0.25">
      <c r="A3" s="52" t="s">
        <v>108</v>
      </c>
      <c r="B3" s="53"/>
      <c r="C3" s="53"/>
      <c r="D3" s="53"/>
      <c r="E3" s="53"/>
      <c r="F3" s="54"/>
    </row>
    <row r="4" spans="1:6" x14ac:dyDescent="0.25">
      <c r="A4" s="26" t="s">
        <v>93</v>
      </c>
      <c r="B4" s="55" t="s">
        <v>107</v>
      </c>
      <c r="C4" s="56"/>
      <c r="D4" s="56"/>
      <c r="E4" s="56"/>
      <c r="F4" s="57"/>
    </row>
    <row r="5" spans="1:6" ht="30.75" customHeight="1" x14ac:dyDescent="0.25">
      <c r="A5" s="22" t="s">
        <v>91</v>
      </c>
      <c r="B5" s="55" t="s">
        <v>144</v>
      </c>
      <c r="C5" s="56"/>
      <c r="D5" s="56"/>
      <c r="E5" s="56"/>
      <c r="F5" s="57"/>
    </row>
    <row r="6" spans="1:6" x14ac:dyDescent="0.25">
      <c r="A6" s="37" t="s">
        <v>89</v>
      </c>
      <c r="B6" s="40" t="s">
        <v>88</v>
      </c>
      <c r="C6" s="41"/>
      <c r="D6" s="41"/>
      <c r="E6" s="41"/>
      <c r="F6" s="42"/>
    </row>
    <row r="7" spans="1:6" x14ac:dyDescent="0.25">
      <c r="A7" s="38"/>
      <c r="B7" s="43"/>
      <c r="C7" s="44"/>
      <c r="D7" s="44"/>
      <c r="E7" s="44"/>
      <c r="F7" s="45"/>
    </row>
    <row r="8" spans="1:6" x14ac:dyDescent="0.25">
      <c r="A8" s="39"/>
      <c r="B8" s="46"/>
      <c r="C8" s="47"/>
      <c r="D8" s="47"/>
      <c r="E8" s="47"/>
      <c r="F8" s="48"/>
    </row>
    <row r="9" spans="1:6" ht="25.5" x14ac:dyDescent="0.25">
      <c r="A9" s="22" t="s">
        <v>87</v>
      </c>
      <c r="B9" s="28" t="str">
        <f>ZČU!B9</f>
        <v xml:space="preserve">Od: 1. 1. 2022
</v>
      </c>
      <c r="C9" s="29"/>
      <c r="D9" s="30" t="str">
        <f>ZČU!D9</f>
        <v>Do: 31. 12. 2022</v>
      </c>
      <c r="E9" s="31"/>
      <c r="F9" s="32"/>
    </row>
    <row r="10" spans="1:6" ht="25.5" customHeight="1" x14ac:dyDescent="0.25">
      <c r="A10" s="8" t="s">
        <v>84</v>
      </c>
      <c r="B10" s="22" t="s">
        <v>83</v>
      </c>
      <c r="C10" s="28" t="s">
        <v>82</v>
      </c>
      <c r="D10" s="29"/>
      <c r="E10" s="33" t="s">
        <v>81</v>
      </c>
      <c r="F10" s="34"/>
    </row>
    <row r="11" spans="1:6" x14ac:dyDescent="0.25">
      <c r="A11" s="22" t="s">
        <v>80</v>
      </c>
      <c r="B11" s="115">
        <v>264</v>
      </c>
      <c r="C11" s="35">
        <v>264</v>
      </c>
      <c r="D11" s="36"/>
      <c r="E11" s="35">
        <v>0</v>
      </c>
      <c r="F11" s="36"/>
    </row>
    <row r="12" spans="1:6" x14ac:dyDescent="0.25">
      <c r="A12" s="22" t="s">
        <v>79</v>
      </c>
      <c r="B12" s="115">
        <v>264</v>
      </c>
      <c r="C12" s="35">
        <v>264</v>
      </c>
      <c r="D12" s="36"/>
      <c r="E12" s="35">
        <v>0</v>
      </c>
      <c r="F12" s="36"/>
    </row>
    <row r="13" spans="1:6" x14ac:dyDescent="0.25">
      <c r="A13" s="58"/>
      <c r="B13" s="59"/>
      <c r="C13" s="59"/>
      <c r="D13" s="59"/>
      <c r="E13" s="59"/>
      <c r="F13" s="60"/>
    </row>
    <row r="14" spans="1:6" ht="15.75" x14ac:dyDescent="0.25">
      <c r="A14" s="61" t="s">
        <v>78</v>
      </c>
      <c r="B14" s="62"/>
      <c r="C14" s="62"/>
      <c r="D14" s="62"/>
      <c r="E14" s="62"/>
      <c r="F14" s="63"/>
    </row>
    <row r="15" spans="1:6" x14ac:dyDescent="0.25">
      <c r="A15" s="15"/>
      <c r="B15" s="33" t="s">
        <v>77</v>
      </c>
      <c r="C15" s="34"/>
      <c r="D15" s="33" t="s">
        <v>76</v>
      </c>
      <c r="E15" s="64"/>
      <c r="F15" s="34"/>
    </row>
    <row r="16" spans="1:6" x14ac:dyDescent="0.25">
      <c r="A16" s="22" t="s">
        <v>75</v>
      </c>
      <c r="B16" s="65" t="s">
        <v>124</v>
      </c>
      <c r="C16" s="66"/>
      <c r="D16" s="65" t="s">
        <v>125</v>
      </c>
      <c r="E16" s="67"/>
      <c r="F16" s="66"/>
    </row>
    <row r="17" spans="1:9" x14ac:dyDescent="0.25">
      <c r="A17" s="22" t="s">
        <v>72</v>
      </c>
      <c r="B17" s="65" t="s">
        <v>123</v>
      </c>
      <c r="C17" s="66"/>
      <c r="D17" s="65" t="s">
        <v>123</v>
      </c>
      <c r="E17" s="67"/>
      <c r="F17" s="66"/>
    </row>
    <row r="18" spans="1:9" x14ac:dyDescent="0.25">
      <c r="A18" s="22" t="s">
        <v>70</v>
      </c>
      <c r="B18" s="68" t="s">
        <v>126</v>
      </c>
      <c r="C18" s="66"/>
      <c r="D18" s="68" t="s">
        <v>126</v>
      </c>
      <c r="E18" s="67"/>
      <c r="F18" s="66"/>
    </row>
    <row r="19" spans="1:9" x14ac:dyDescent="0.25">
      <c r="A19" s="22" t="s">
        <v>68</v>
      </c>
      <c r="B19" s="73">
        <v>420567141220</v>
      </c>
      <c r="C19" s="66"/>
      <c r="D19" s="73">
        <v>420456141220</v>
      </c>
      <c r="E19" s="67"/>
      <c r="F19" s="66"/>
    </row>
    <row r="20" spans="1:9" x14ac:dyDescent="0.25">
      <c r="A20" s="22" t="s">
        <v>67</v>
      </c>
      <c r="B20" s="68" t="s">
        <v>127</v>
      </c>
      <c r="C20" s="66"/>
      <c r="D20" s="68" t="s">
        <v>128</v>
      </c>
      <c r="E20" s="67"/>
      <c r="F20" s="66"/>
    </row>
    <row r="21" spans="1:9" x14ac:dyDescent="0.25">
      <c r="A21" s="58"/>
      <c r="B21" s="59"/>
      <c r="C21" s="59"/>
      <c r="D21" s="59"/>
      <c r="E21" s="59"/>
      <c r="F21" s="60"/>
    </row>
    <row r="22" spans="1:9" ht="15" customHeight="1" x14ac:dyDescent="0.25">
      <c r="A22" s="61" t="s">
        <v>64</v>
      </c>
      <c r="B22" s="62"/>
      <c r="C22" s="62"/>
      <c r="D22" s="62"/>
      <c r="E22" s="62"/>
      <c r="F22" s="63"/>
    </row>
    <row r="23" spans="1:9" ht="29.25" customHeight="1" x14ac:dyDescent="0.25">
      <c r="A23" s="22" t="s">
        <v>63</v>
      </c>
      <c r="B23" s="28" t="s">
        <v>62</v>
      </c>
      <c r="C23" s="69"/>
      <c r="D23" s="69"/>
      <c r="E23" s="69"/>
      <c r="F23" s="29"/>
    </row>
    <row r="24" spans="1:9" ht="350.25" customHeight="1" x14ac:dyDescent="0.25">
      <c r="A24" s="10" t="s">
        <v>61</v>
      </c>
      <c r="B24" s="70" t="s">
        <v>129</v>
      </c>
      <c r="C24" s="71"/>
      <c r="D24" s="71"/>
      <c r="E24" s="71"/>
      <c r="F24" s="72"/>
    </row>
    <row r="25" spans="1:9" ht="147" customHeight="1" x14ac:dyDescent="0.25">
      <c r="A25" s="10" t="s">
        <v>60</v>
      </c>
      <c r="B25" s="70" t="s">
        <v>59</v>
      </c>
      <c r="C25" s="71"/>
      <c r="D25" s="71"/>
      <c r="E25" s="71"/>
      <c r="F25" s="72"/>
    </row>
    <row r="26" spans="1:9" ht="163.5" customHeight="1" x14ac:dyDescent="0.25">
      <c r="A26" s="10" t="s">
        <v>58</v>
      </c>
      <c r="B26" s="70" t="s">
        <v>130</v>
      </c>
      <c r="C26" s="71"/>
      <c r="D26" s="71"/>
      <c r="E26" s="71"/>
      <c r="F26" s="72"/>
    </row>
    <row r="27" spans="1:9" ht="25.5" x14ac:dyDescent="0.25">
      <c r="A27" s="22" t="s">
        <v>57</v>
      </c>
      <c r="B27" s="28" t="s">
        <v>56</v>
      </c>
      <c r="C27" s="69"/>
      <c r="D27" s="69"/>
      <c r="E27" s="69"/>
      <c r="F27" s="29"/>
      <c r="I27" s="1"/>
    </row>
    <row r="28" spans="1:9" ht="187.5" customHeight="1" x14ac:dyDescent="0.25">
      <c r="A28" s="10" t="s">
        <v>131</v>
      </c>
      <c r="B28" s="70" t="s">
        <v>132</v>
      </c>
      <c r="C28" s="71"/>
      <c r="D28" s="71"/>
      <c r="E28" s="71"/>
      <c r="F28" s="72"/>
      <c r="I28" s="1"/>
    </row>
    <row r="29" spans="1:9" ht="69" customHeight="1" x14ac:dyDescent="0.25">
      <c r="A29" s="10" t="s">
        <v>133</v>
      </c>
      <c r="B29" s="70" t="s">
        <v>134</v>
      </c>
      <c r="C29" s="71"/>
      <c r="D29" s="71"/>
      <c r="E29" s="71"/>
      <c r="F29" s="72"/>
      <c r="I29" s="1"/>
    </row>
    <row r="30" spans="1:9" ht="69" customHeight="1" x14ac:dyDescent="0.25">
      <c r="A30" s="10" t="s">
        <v>133</v>
      </c>
      <c r="B30" s="70" t="s">
        <v>135</v>
      </c>
      <c r="C30" s="71"/>
      <c r="D30" s="71"/>
      <c r="E30" s="71"/>
      <c r="F30" s="72"/>
      <c r="I30" s="1"/>
    </row>
    <row r="31" spans="1:9" ht="69" customHeight="1" x14ac:dyDescent="0.25">
      <c r="A31" s="10" t="s">
        <v>133</v>
      </c>
      <c r="B31" s="70" t="s">
        <v>136</v>
      </c>
      <c r="C31" s="71"/>
      <c r="D31" s="71"/>
      <c r="E31" s="71"/>
      <c r="F31" s="72"/>
    </row>
    <row r="32" spans="1:9" ht="86.25" customHeight="1" x14ac:dyDescent="0.25">
      <c r="A32" s="10" t="s">
        <v>133</v>
      </c>
      <c r="B32" s="70" t="s">
        <v>137</v>
      </c>
      <c r="C32" s="71"/>
      <c r="D32" s="71"/>
      <c r="E32" s="71"/>
      <c r="F32" s="72"/>
    </row>
    <row r="33" spans="1:10" ht="69" customHeight="1" x14ac:dyDescent="0.25">
      <c r="A33" s="10" t="s">
        <v>133</v>
      </c>
      <c r="B33" s="70" t="s">
        <v>138</v>
      </c>
      <c r="C33" s="71"/>
      <c r="D33" s="71"/>
      <c r="E33" s="71"/>
      <c r="F33" s="72"/>
    </row>
    <row r="34" spans="1:10" x14ac:dyDescent="0.25">
      <c r="A34" s="21"/>
      <c r="B34" s="55"/>
      <c r="C34" s="56"/>
      <c r="D34" s="56"/>
      <c r="E34" s="56"/>
      <c r="F34" s="57"/>
    </row>
    <row r="35" spans="1:10" x14ac:dyDescent="0.25">
      <c r="A35" s="21"/>
      <c r="B35" s="55"/>
      <c r="C35" s="56"/>
      <c r="D35" s="56"/>
      <c r="E35" s="56"/>
      <c r="F35" s="57"/>
    </row>
    <row r="36" spans="1:10" x14ac:dyDescent="0.25">
      <c r="A36" s="21"/>
      <c r="B36" s="55"/>
      <c r="C36" s="56"/>
      <c r="D36" s="56"/>
      <c r="E36" s="56"/>
      <c r="F36" s="57"/>
    </row>
    <row r="37" spans="1:10" x14ac:dyDescent="0.25">
      <c r="A37" s="58"/>
      <c r="B37" s="59"/>
      <c r="C37" s="59"/>
      <c r="D37" s="59"/>
      <c r="E37" s="59"/>
      <c r="F37" s="60"/>
    </row>
    <row r="38" spans="1:10" ht="33.75" customHeight="1" x14ac:dyDescent="0.25">
      <c r="A38" s="22" t="s">
        <v>50</v>
      </c>
      <c r="B38" s="33" t="s">
        <v>49</v>
      </c>
      <c r="C38" s="64"/>
      <c r="D38" s="64"/>
      <c r="E38" s="64"/>
      <c r="F38" s="34"/>
    </row>
    <row r="39" spans="1:10" ht="45" customHeight="1" x14ac:dyDescent="0.25">
      <c r="A39" s="22" t="s">
        <v>48</v>
      </c>
      <c r="B39" s="33" t="s">
        <v>47</v>
      </c>
      <c r="C39" s="34"/>
      <c r="D39" s="33" t="s">
        <v>46</v>
      </c>
      <c r="E39" s="64"/>
      <c r="F39" s="34"/>
      <c r="J39" s="23"/>
    </row>
    <row r="40" spans="1:10" ht="80.25" customHeight="1" x14ac:dyDescent="0.25">
      <c r="A40" s="4" t="s">
        <v>33</v>
      </c>
      <c r="B40" s="55" t="s">
        <v>139</v>
      </c>
      <c r="C40" s="57"/>
      <c r="D40" s="55" t="s">
        <v>140</v>
      </c>
      <c r="E40" s="56"/>
      <c r="F40" s="57"/>
    </row>
    <row r="41" spans="1:10" x14ac:dyDescent="0.25">
      <c r="A41" s="4" t="s">
        <v>25</v>
      </c>
      <c r="B41" s="55"/>
      <c r="C41" s="57"/>
      <c r="D41" s="55"/>
      <c r="E41" s="56"/>
      <c r="F41" s="57"/>
    </row>
    <row r="42" spans="1:10" x14ac:dyDescent="0.25">
      <c r="A42" s="4" t="s">
        <v>7</v>
      </c>
      <c r="B42" s="55"/>
      <c r="C42" s="57"/>
      <c r="D42" s="55"/>
      <c r="E42" s="56"/>
      <c r="F42" s="57"/>
    </row>
    <row r="43" spans="1:10" x14ac:dyDescent="0.25">
      <c r="A43" s="4" t="s">
        <v>45</v>
      </c>
      <c r="B43" s="55"/>
      <c r="C43" s="57"/>
      <c r="D43" s="55"/>
      <c r="E43" s="56"/>
      <c r="F43" s="57"/>
    </row>
    <row r="44" spans="1:10" x14ac:dyDescent="0.25">
      <c r="A44" s="58"/>
      <c r="B44" s="59"/>
      <c r="C44" s="59"/>
      <c r="D44" s="59"/>
      <c r="E44" s="59"/>
      <c r="F44" s="60"/>
    </row>
    <row r="45" spans="1:10" ht="46.5" customHeight="1" x14ac:dyDescent="0.25">
      <c r="A45" s="22" t="s">
        <v>44</v>
      </c>
      <c r="B45" s="33" t="s">
        <v>43</v>
      </c>
      <c r="C45" s="64"/>
      <c r="D45" s="64"/>
      <c r="E45" s="64"/>
      <c r="F45" s="34"/>
    </row>
    <row r="46" spans="1:10" ht="33.75" customHeight="1" x14ac:dyDescent="0.25">
      <c r="A46" s="15"/>
      <c r="B46" s="4" t="s">
        <v>42</v>
      </c>
      <c r="C46" s="33" t="s">
        <v>41</v>
      </c>
      <c r="D46" s="34"/>
      <c r="E46" s="33" t="s">
        <v>40</v>
      </c>
      <c r="F46" s="34"/>
    </row>
    <row r="47" spans="1:10" ht="26.25" customHeight="1" x14ac:dyDescent="0.25">
      <c r="A47" s="10"/>
      <c r="B47" s="21">
        <v>2021</v>
      </c>
      <c r="C47" s="55">
        <v>0</v>
      </c>
      <c r="D47" s="57"/>
      <c r="E47" s="55" t="s">
        <v>141</v>
      </c>
      <c r="F47" s="57"/>
    </row>
    <row r="48" spans="1:10" x14ac:dyDescent="0.25">
      <c r="A48" s="10"/>
      <c r="B48" s="21"/>
      <c r="C48" s="55"/>
      <c r="D48" s="57"/>
      <c r="E48" s="55"/>
      <c r="F48" s="57"/>
    </row>
    <row r="49" spans="1:6" x14ac:dyDescent="0.25">
      <c r="A49" s="10"/>
      <c r="B49" s="21"/>
      <c r="C49" s="55"/>
      <c r="D49" s="57"/>
      <c r="E49" s="55"/>
      <c r="F49" s="57"/>
    </row>
    <row r="50" spans="1:6" x14ac:dyDescent="0.25">
      <c r="A50" s="10"/>
      <c r="B50" s="21"/>
      <c r="C50" s="55"/>
      <c r="D50" s="57"/>
      <c r="E50" s="55"/>
      <c r="F50" s="57"/>
    </row>
    <row r="51" spans="1:6" x14ac:dyDescent="0.25">
      <c r="A51" s="10"/>
      <c r="B51" s="21"/>
      <c r="C51" s="55"/>
      <c r="D51" s="57"/>
      <c r="E51" s="55"/>
      <c r="F51" s="57"/>
    </row>
    <row r="52" spans="1:6" x14ac:dyDescent="0.25">
      <c r="A52" s="58"/>
      <c r="B52" s="59"/>
      <c r="C52" s="59"/>
      <c r="D52" s="59"/>
      <c r="E52" s="59"/>
      <c r="F52" s="60"/>
    </row>
    <row r="53" spans="1:6" ht="15" customHeight="1" x14ac:dyDescent="0.25">
      <c r="A53" s="74" t="s">
        <v>38</v>
      </c>
      <c r="B53" s="75"/>
      <c r="C53" s="75"/>
      <c r="D53" s="75"/>
      <c r="E53" s="75"/>
      <c r="F53" s="76"/>
    </row>
    <row r="54" spans="1:6" ht="38.25" x14ac:dyDescent="0.25">
      <c r="A54" s="20"/>
      <c r="B54" s="20"/>
      <c r="C54" s="4" t="s">
        <v>37</v>
      </c>
      <c r="D54" s="4" t="s">
        <v>36</v>
      </c>
      <c r="E54" s="19" t="s">
        <v>35</v>
      </c>
      <c r="F54" s="18" t="s">
        <v>34</v>
      </c>
    </row>
    <row r="55" spans="1:6" ht="31.5" x14ac:dyDescent="0.25">
      <c r="A55" s="9" t="s">
        <v>33</v>
      </c>
      <c r="B55" s="8" t="s">
        <v>32</v>
      </c>
      <c r="C55" s="6">
        <f>SUM(C56:C58)</f>
        <v>0</v>
      </c>
      <c r="D55" s="6">
        <f>SUM(D56:D58)</f>
        <v>0</v>
      </c>
      <c r="E55" s="6">
        <f>D55-C55</f>
        <v>0</v>
      </c>
      <c r="F55" s="5">
        <f>E55/C$71</f>
        <v>0</v>
      </c>
    </row>
    <row r="56" spans="1:6" ht="25.5" x14ac:dyDescent="0.25">
      <c r="A56" s="11" t="s">
        <v>31</v>
      </c>
      <c r="B56" s="10" t="s">
        <v>30</v>
      </c>
      <c r="C56" s="7">
        <v>0</v>
      </c>
      <c r="D56" s="7">
        <v>0</v>
      </c>
      <c r="E56" s="6">
        <f>D56-C56</f>
        <v>0</v>
      </c>
      <c r="F56" s="5">
        <f>E56/C$71</f>
        <v>0</v>
      </c>
    </row>
    <row r="57" spans="1:6" ht="25.5" x14ac:dyDescent="0.25">
      <c r="A57" s="11" t="s">
        <v>29</v>
      </c>
      <c r="B57" s="10" t="s">
        <v>28</v>
      </c>
      <c r="C57" s="7">
        <v>0</v>
      </c>
      <c r="D57" s="7">
        <v>0</v>
      </c>
      <c r="E57" s="6">
        <f>D57-C57</f>
        <v>0</v>
      </c>
      <c r="F57" s="5">
        <f>E57/C$71</f>
        <v>0</v>
      </c>
    </row>
    <row r="58" spans="1:6" x14ac:dyDescent="0.25">
      <c r="A58" s="11" t="s">
        <v>27</v>
      </c>
      <c r="B58" s="10" t="s">
        <v>26</v>
      </c>
      <c r="C58" s="7">
        <v>0</v>
      </c>
      <c r="D58" s="7">
        <v>0</v>
      </c>
      <c r="E58" s="6">
        <f>D58-C58</f>
        <v>0</v>
      </c>
      <c r="F58" s="5">
        <f>E58/C$71</f>
        <v>0</v>
      </c>
    </row>
    <row r="59" spans="1:6" x14ac:dyDescent="0.25">
      <c r="A59" s="58"/>
      <c r="B59" s="59"/>
      <c r="C59" s="59"/>
      <c r="D59" s="59"/>
      <c r="E59" s="59"/>
      <c r="F59" s="60"/>
    </row>
    <row r="60" spans="1:6" ht="31.5" x14ac:dyDescent="0.25">
      <c r="A60" s="9" t="s">
        <v>25</v>
      </c>
      <c r="B60" s="8" t="s">
        <v>24</v>
      </c>
      <c r="C60" s="6">
        <f>SUM(C62:C69)</f>
        <v>264</v>
      </c>
      <c r="D60" s="6">
        <v>264</v>
      </c>
      <c r="E60" s="6">
        <f>D60-C60</f>
        <v>0</v>
      </c>
      <c r="F60" s="5">
        <f>E60/C$71</f>
        <v>0</v>
      </c>
    </row>
    <row r="61" spans="1:6" ht="15.75" x14ac:dyDescent="0.25">
      <c r="A61" s="17"/>
      <c r="B61" s="14" t="s">
        <v>23</v>
      </c>
      <c r="C61" s="13"/>
      <c r="D61" s="13"/>
      <c r="E61" s="13"/>
      <c r="F61" s="12"/>
    </row>
    <row r="62" spans="1:6" x14ac:dyDescent="0.25">
      <c r="A62" s="11" t="s">
        <v>22</v>
      </c>
      <c r="B62" s="10" t="s">
        <v>21</v>
      </c>
      <c r="C62" s="7">
        <v>192</v>
      </c>
      <c r="D62" s="16">
        <v>192</v>
      </c>
      <c r="E62" s="6">
        <f>SUM(D62-C62)</f>
        <v>0</v>
      </c>
      <c r="F62" s="5">
        <f>E62/C$71</f>
        <v>0</v>
      </c>
    </row>
    <row r="63" spans="1:6" ht="102" x14ac:dyDescent="0.25">
      <c r="A63" s="11" t="s">
        <v>20</v>
      </c>
      <c r="B63" s="10" t="s">
        <v>96</v>
      </c>
      <c r="C63" s="7">
        <v>0</v>
      </c>
      <c r="D63" s="7">
        <v>0</v>
      </c>
      <c r="E63" s="6">
        <f>SUM(D63-C63)</f>
        <v>0</v>
      </c>
      <c r="F63" s="5">
        <f>E63/C$71</f>
        <v>0</v>
      </c>
    </row>
    <row r="64" spans="1:6" ht="63.75" x14ac:dyDescent="0.25">
      <c r="A64" s="11" t="s">
        <v>18</v>
      </c>
      <c r="B64" s="10" t="s">
        <v>17</v>
      </c>
      <c r="C64" s="7">
        <v>70</v>
      </c>
      <c r="D64" s="7">
        <v>70</v>
      </c>
      <c r="E64" s="6">
        <f>SUM(D64-C64)</f>
        <v>0</v>
      </c>
      <c r="F64" s="5">
        <f>E64/C$71</f>
        <v>0</v>
      </c>
    </row>
    <row r="65" spans="1:6" ht="15.75" x14ac:dyDescent="0.25">
      <c r="A65" s="15"/>
      <c r="B65" s="14" t="s">
        <v>16</v>
      </c>
      <c r="C65" s="13"/>
      <c r="D65" s="13"/>
      <c r="E65" s="13"/>
      <c r="F65" s="12"/>
    </row>
    <row r="66" spans="1:6" ht="25.5" x14ac:dyDescent="0.25">
      <c r="A66" s="11" t="s">
        <v>15</v>
      </c>
      <c r="B66" s="10" t="s">
        <v>14</v>
      </c>
      <c r="C66" s="7">
        <v>2</v>
      </c>
      <c r="D66" s="7">
        <v>2</v>
      </c>
      <c r="E66" s="6">
        <f>SUM(D66-C66)</f>
        <v>0</v>
      </c>
      <c r="F66" s="5">
        <f>E66/C$71</f>
        <v>0</v>
      </c>
    </row>
    <row r="67" spans="1:6" x14ac:dyDescent="0.25">
      <c r="A67" s="11" t="s">
        <v>13</v>
      </c>
      <c r="B67" s="10" t="s">
        <v>12</v>
      </c>
      <c r="C67" s="7">
        <v>0</v>
      </c>
      <c r="D67" s="7">
        <v>0</v>
      </c>
      <c r="E67" s="6">
        <f>SUM(D67-C67)</f>
        <v>0</v>
      </c>
      <c r="F67" s="5">
        <f>E67/C$71</f>
        <v>0</v>
      </c>
    </row>
    <row r="68" spans="1:6" x14ac:dyDescent="0.25">
      <c r="A68" s="11" t="s">
        <v>11</v>
      </c>
      <c r="B68" s="10" t="s">
        <v>10</v>
      </c>
      <c r="C68" s="7">
        <v>0</v>
      </c>
      <c r="D68" s="7">
        <v>0</v>
      </c>
      <c r="E68" s="6">
        <f>SUM(D68-C68)</f>
        <v>0</v>
      </c>
      <c r="F68" s="5">
        <f>E68/C$71</f>
        <v>0</v>
      </c>
    </row>
    <row r="69" spans="1:6" x14ac:dyDescent="0.25">
      <c r="A69" s="11" t="s">
        <v>9</v>
      </c>
      <c r="B69" s="10" t="s">
        <v>8</v>
      </c>
      <c r="C69" s="7">
        <v>0</v>
      </c>
      <c r="D69" s="7">
        <v>0</v>
      </c>
      <c r="E69" s="6">
        <f>SUM(D69-C69)</f>
        <v>0</v>
      </c>
      <c r="F69" s="5">
        <f>E69/C$71</f>
        <v>0</v>
      </c>
    </row>
    <row r="70" spans="1:6" x14ac:dyDescent="0.25">
      <c r="A70" s="58"/>
      <c r="B70" s="59"/>
      <c r="C70" s="59"/>
      <c r="D70" s="59"/>
      <c r="E70" s="59"/>
      <c r="F70" s="60"/>
    </row>
    <row r="71" spans="1:6" ht="31.5" x14ac:dyDescent="0.25">
      <c r="A71" s="9" t="s">
        <v>7</v>
      </c>
      <c r="B71" s="8" t="s">
        <v>6</v>
      </c>
      <c r="C71" s="6">
        <f>SUM(C60,C55,)</f>
        <v>264</v>
      </c>
      <c r="D71" s="6">
        <f>SUM(D60,D55,)</f>
        <v>264</v>
      </c>
      <c r="E71" s="6">
        <f>D71-C71</f>
        <v>0</v>
      </c>
      <c r="F71" s="5">
        <f>E71/C$71</f>
        <v>0</v>
      </c>
    </row>
    <row r="72" spans="1:6" x14ac:dyDescent="0.25">
      <c r="A72" s="58"/>
      <c r="B72" s="59"/>
      <c r="C72" s="59"/>
      <c r="D72" s="59"/>
      <c r="E72" s="59"/>
      <c r="F72" s="60"/>
    </row>
    <row r="73" spans="1:6" ht="15" customHeight="1" x14ac:dyDescent="0.25">
      <c r="A73" s="74" t="s">
        <v>5</v>
      </c>
      <c r="B73" s="75"/>
      <c r="C73" s="75"/>
      <c r="D73" s="75"/>
      <c r="E73" s="75"/>
      <c r="F73" s="76"/>
    </row>
    <row r="74" spans="1:6" ht="25.5" x14ac:dyDescent="0.25">
      <c r="A74" s="4" t="s">
        <v>4</v>
      </c>
      <c r="B74" s="33" t="s">
        <v>3</v>
      </c>
      <c r="C74" s="64"/>
      <c r="D74" s="34"/>
      <c r="E74" s="33" t="s">
        <v>2</v>
      </c>
      <c r="F74" s="34"/>
    </row>
    <row r="75" spans="1:6" ht="24" customHeight="1" x14ac:dyDescent="0.25">
      <c r="A75" s="17" t="s">
        <v>22</v>
      </c>
      <c r="B75" s="77" t="s">
        <v>145</v>
      </c>
      <c r="C75" s="77"/>
      <c r="D75" s="77"/>
      <c r="E75" s="78">
        <v>192</v>
      </c>
      <c r="F75" s="79"/>
    </row>
    <row r="76" spans="1:6" ht="26.25" customHeight="1" x14ac:dyDescent="0.25">
      <c r="A76" s="17" t="s">
        <v>18</v>
      </c>
      <c r="B76" s="78" t="s">
        <v>143</v>
      </c>
      <c r="C76" s="80"/>
      <c r="D76" s="79"/>
      <c r="E76" s="78">
        <v>70</v>
      </c>
      <c r="F76" s="79"/>
    </row>
    <row r="77" spans="1:6" x14ac:dyDescent="0.25">
      <c r="A77" s="17" t="s">
        <v>15</v>
      </c>
      <c r="B77" s="78" t="s">
        <v>142</v>
      </c>
      <c r="C77" s="80"/>
      <c r="D77" s="79"/>
      <c r="E77" s="78">
        <v>2</v>
      </c>
      <c r="F77" s="79"/>
    </row>
    <row r="78" spans="1:6" x14ac:dyDescent="0.25">
      <c r="A78" s="3"/>
      <c r="B78" s="77"/>
      <c r="C78" s="77"/>
      <c r="D78" s="77"/>
      <c r="E78" s="78"/>
      <c r="F78" s="79"/>
    </row>
    <row r="79" spans="1:6" x14ac:dyDescent="0.25">
      <c r="A79" s="3"/>
      <c r="B79" s="77"/>
      <c r="C79" s="77"/>
      <c r="D79" s="77"/>
      <c r="E79" s="78"/>
      <c r="F79" s="79"/>
    </row>
    <row r="80" spans="1:6" x14ac:dyDescent="0.25">
      <c r="A80" s="3"/>
      <c r="B80" s="77"/>
      <c r="C80" s="77"/>
      <c r="D80" s="77"/>
      <c r="E80" s="78"/>
      <c r="F80" s="79"/>
    </row>
    <row r="81" spans="1:6" x14ac:dyDescent="0.25">
      <c r="A81" s="3"/>
      <c r="B81" s="77"/>
      <c r="C81" s="77"/>
      <c r="D81" s="77"/>
      <c r="E81" s="78"/>
      <c r="F81" s="79"/>
    </row>
    <row r="82" spans="1:6" x14ac:dyDescent="0.25">
      <c r="A82" s="2"/>
      <c r="B82" s="2"/>
      <c r="C82" s="2"/>
      <c r="D82" s="2"/>
      <c r="E82" s="2"/>
      <c r="F82" s="2"/>
    </row>
    <row r="83" spans="1:6" x14ac:dyDescent="0.25">
      <c r="A83" s="81" t="s">
        <v>1</v>
      </c>
      <c r="B83" s="81"/>
      <c r="C83" s="81"/>
      <c r="D83" s="81"/>
      <c r="E83" s="81"/>
      <c r="F83" s="81"/>
    </row>
    <row r="84" spans="1:6" x14ac:dyDescent="0.25">
      <c r="A84" s="81" t="s">
        <v>0</v>
      </c>
      <c r="B84" s="81"/>
      <c r="C84" s="81"/>
      <c r="D84" s="81"/>
      <c r="E84" s="81"/>
      <c r="F84" s="81"/>
    </row>
  </sheetData>
  <mergeCells count="95">
    <mergeCell ref="A84:F84"/>
    <mergeCell ref="B77:D77"/>
    <mergeCell ref="E77:F77"/>
    <mergeCell ref="B78:D78"/>
    <mergeCell ref="E78:F78"/>
    <mergeCell ref="B79:D79"/>
    <mergeCell ref="E79:F79"/>
    <mergeCell ref="B80:D80"/>
    <mergeCell ref="E80:F80"/>
    <mergeCell ref="B81:D81"/>
    <mergeCell ref="E81:F81"/>
    <mergeCell ref="A83:F83"/>
    <mergeCell ref="B75:D75"/>
    <mergeCell ref="E75:F75"/>
    <mergeCell ref="B76:D76"/>
    <mergeCell ref="E76:F76"/>
    <mergeCell ref="A59:F59"/>
    <mergeCell ref="A70:F70"/>
    <mergeCell ref="A72:F72"/>
    <mergeCell ref="A73:F73"/>
    <mergeCell ref="B74:D74"/>
    <mergeCell ref="E74:F74"/>
    <mergeCell ref="A53:F53"/>
    <mergeCell ref="C47:D47"/>
    <mergeCell ref="E47:F47"/>
    <mergeCell ref="C48:D48"/>
    <mergeCell ref="E48:F48"/>
    <mergeCell ref="C49:D49"/>
    <mergeCell ref="E49:F49"/>
    <mergeCell ref="C50:D50"/>
    <mergeCell ref="E50:F50"/>
    <mergeCell ref="C51:D51"/>
    <mergeCell ref="E51:F51"/>
    <mergeCell ref="A52:F52"/>
    <mergeCell ref="B43:C43"/>
    <mergeCell ref="D43:F43"/>
    <mergeCell ref="A44:F44"/>
    <mergeCell ref="B45:F45"/>
    <mergeCell ref="C46:D46"/>
    <mergeCell ref="E46:F46"/>
    <mergeCell ref="B40:C40"/>
    <mergeCell ref="D40:F40"/>
    <mergeCell ref="B41:C41"/>
    <mergeCell ref="D41:F41"/>
    <mergeCell ref="B42:C42"/>
    <mergeCell ref="D42:F42"/>
    <mergeCell ref="B39:C39"/>
    <mergeCell ref="D39:F39"/>
    <mergeCell ref="B29:F29"/>
    <mergeCell ref="B27:F27"/>
    <mergeCell ref="B31:F31"/>
    <mergeCell ref="B32:F32"/>
    <mergeCell ref="B33:F33"/>
    <mergeCell ref="B34:F34"/>
    <mergeCell ref="B35:F35"/>
    <mergeCell ref="B36:F36"/>
    <mergeCell ref="A37:F37"/>
    <mergeCell ref="B38:F38"/>
    <mergeCell ref="B28:F28"/>
    <mergeCell ref="B30:F30"/>
    <mergeCell ref="B19:C19"/>
    <mergeCell ref="D19:F19"/>
    <mergeCell ref="B20:C20"/>
    <mergeCell ref="D20:F20"/>
    <mergeCell ref="A21:F21"/>
    <mergeCell ref="A22:F22"/>
    <mergeCell ref="B23:F23"/>
    <mergeCell ref="B24:F24"/>
    <mergeCell ref="B25:F25"/>
    <mergeCell ref="B26:F26"/>
    <mergeCell ref="B16:C16"/>
    <mergeCell ref="D16:F16"/>
    <mergeCell ref="B17:C17"/>
    <mergeCell ref="D17:F17"/>
    <mergeCell ref="B18:C18"/>
    <mergeCell ref="D18:F18"/>
    <mergeCell ref="E12:F12"/>
    <mergeCell ref="A13:F13"/>
    <mergeCell ref="A14:F14"/>
    <mergeCell ref="B15:C15"/>
    <mergeCell ref="D15:F15"/>
    <mergeCell ref="C12:D12"/>
    <mergeCell ref="A6:A8"/>
    <mergeCell ref="B6:F8"/>
    <mergeCell ref="B1:F1"/>
    <mergeCell ref="A2:F2"/>
    <mergeCell ref="A3:F3"/>
    <mergeCell ref="B4:F4"/>
    <mergeCell ref="B5:F5"/>
    <mergeCell ref="B9:C9"/>
    <mergeCell ref="D9:F9"/>
    <mergeCell ref="C10:D10"/>
    <mergeCell ref="E10:F10"/>
    <mergeCell ref="C11:D11"/>
    <mergeCell ref="E11:F11"/>
  </mergeCells>
  <hyperlinks>
    <hyperlink ref="B18" r:id="rId1" xr:uid="{9B04C779-407A-40F3-BB19-3D81C46EFDFB}"/>
    <hyperlink ref="D18" r:id="rId2" xr:uid="{E0B0758C-74F1-47C6-A377-9F4BBABA620F}"/>
    <hyperlink ref="B20" r:id="rId3" xr:uid="{E4992E33-4ACB-4EFB-BEA2-2BB6DC38D21E}"/>
    <hyperlink ref="D20" r:id="rId4" xr:uid="{EA5D1EC4-C91E-476F-A78D-42DC35F7D53D}"/>
  </hyperlinks>
  <printOptions horizontalCentered="1"/>
  <pageMargins left="0.70866141732283472" right="0.70866141732283472" top="0.78740157480314965" bottom="0.78740157480314965" header="0.31496062992125984" footer="0.31496062992125984"/>
  <pageSetup paperSize="9" scale="78" orientation="portrait" r:id="rId5"/>
  <rowBreaks count="1" manualBreakCount="1">
    <brk id="52" max="4" man="1"/>
  </rowBreaks>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081E4-19BE-44DB-BE18-80D7FDD131CE}">
  <dimension ref="A1:J81"/>
  <sheetViews>
    <sheetView view="pageBreakPreview" topLeftCell="A27" zoomScaleNormal="100" zoomScaleSheetLayoutView="100" workbookViewId="0">
      <selection activeCell="B26" sqref="B26:F26"/>
    </sheetView>
  </sheetViews>
  <sheetFormatPr defaultRowHeight="15" x14ac:dyDescent="0.2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x14ac:dyDescent="0.25">
      <c r="A1" s="27" t="s">
        <v>72</v>
      </c>
      <c r="B1" s="74" t="s">
        <v>71</v>
      </c>
      <c r="C1" s="75"/>
      <c r="D1" s="75"/>
      <c r="E1" s="75"/>
      <c r="F1" s="76"/>
    </row>
    <row r="2" spans="1:6" ht="15" customHeight="1" x14ac:dyDescent="0.25">
      <c r="A2" s="52" t="s">
        <v>95</v>
      </c>
      <c r="B2" s="53"/>
      <c r="C2" s="53"/>
      <c r="D2" s="53"/>
      <c r="E2" s="53"/>
      <c r="F2" s="54"/>
    </row>
    <row r="3" spans="1:6" ht="15" customHeight="1" x14ac:dyDescent="0.25">
      <c r="A3" s="52" t="s">
        <v>94</v>
      </c>
      <c r="B3" s="53"/>
      <c r="C3" s="53"/>
      <c r="D3" s="53"/>
      <c r="E3" s="53"/>
      <c r="F3" s="54"/>
    </row>
    <row r="4" spans="1:6" x14ac:dyDescent="0.25">
      <c r="A4" s="26" t="s">
        <v>93</v>
      </c>
      <c r="B4" s="70" t="s">
        <v>92</v>
      </c>
      <c r="C4" s="71"/>
      <c r="D4" s="71"/>
      <c r="E4" s="71"/>
      <c r="F4" s="72"/>
    </row>
    <row r="5" spans="1:6" ht="29.25" customHeight="1" x14ac:dyDescent="0.25">
      <c r="A5" s="22" t="s">
        <v>91</v>
      </c>
      <c r="B5" s="70" t="s">
        <v>90</v>
      </c>
      <c r="C5" s="71"/>
      <c r="D5" s="71"/>
      <c r="E5" s="71"/>
      <c r="F5" s="72"/>
    </row>
    <row r="6" spans="1:6" x14ac:dyDescent="0.25">
      <c r="A6" s="37" t="s">
        <v>89</v>
      </c>
      <c r="B6" s="88" t="s">
        <v>88</v>
      </c>
      <c r="C6" s="89"/>
      <c r="D6" s="89"/>
      <c r="E6" s="89"/>
      <c r="F6" s="90"/>
    </row>
    <row r="7" spans="1:6" x14ac:dyDescent="0.25">
      <c r="A7" s="38"/>
      <c r="B7" s="91"/>
      <c r="C7" s="92"/>
      <c r="D7" s="92"/>
      <c r="E7" s="92"/>
      <c r="F7" s="93"/>
    </row>
    <row r="8" spans="1:6" x14ac:dyDescent="0.25">
      <c r="A8" s="39"/>
      <c r="B8" s="94"/>
      <c r="C8" s="95"/>
      <c r="D8" s="95"/>
      <c r="E8" s="95"/>
      <c r="F8" s="96"/>
    </row>
    <row r="9" spans="1:6" ht="25.5" x14ac:dyDescent="0.25">
      <c r="A9" s="22" t="s">
        <v>87</v>
      </c>
      <c r="B9" s="28" t="s">
        <v>86</v>
      </c>
      <c r="C9" s="29"/>
      <c r="D9" s="28" t="s">
        <v>85</v>
      </c>
      <c r="E9" s="69"/>
      <c r="F9" s="29"/>
    </row>
    <row r="10" spans="1:6" ht="25.5" customHeight="1" x14ac:dyDescent="0.25">
      <c r="A10" s="8" t="s">
        <v>84</v>
      </c>
      <c r="B10" s="22" t="s">
        <v>83</v>
      </c>
      <c r="C10" s="28" t="s">
        <v>82</v>
      </c>
      <c r="D10" s="29"/>
      <c r="E10" s="33" t="s">
        <v>81</v>
      </c>
      <c r="F10" s="34"/>
    </row>
    <row r="11" spans="1:6" x14ac:dyDescent="0.25">
      <c r="A11" s="22" t="s">
        <v>80</v>
      </c>
      <c r="B11" s="25">
        <v>8000</v>
      </c>
      <c r="C11" s="100">
        <v>7250</v>
      </c>
      <c r="D11" s="101"/>
      <c r="E11" s="100">
        <v>750</v>
      </c>
      <c r="F11" s="101"/>
    </row>
    <row r="12" spans="1:6" x14ac:dyDescent="0.25">
      <c r="A12" s="22" t="s">
        <v>79</v>
      </c>
      <c r="B12" s="24"/>
      <c r="C12" s="100"/>
      <c r="D12" s="101"/>
      <c r="E12" s="100"/>
      <c r="F12" s="101"/>
    </row>
    <row r="13" spans="1:6" x14ac:dyDescent="0.25">
      <c r="A13" s="58"/>
      <c r="B13" s="59"/>
      <c r="C13" s="59"/>
      <c r="D13" s="59"/>
      <c r="E13" s="59"/>
      <c r="F13" s="60"/>
    </row>
    <row r="14" spans="1:6" ht="15.75" x14ac:dyDescent="0.25">
      <c r="A14" s="61" t="s">
        <v>78</v>
      </c>
      <c r="B14" s="62"/>
      <c r="C14" s="62"/>
      <c r="D14" s="62"/>
      <c r="E14" s="62"/>
      <c r="F14" s="63"/>
    </row>
    <row r="15" spans="1:6" x14ac:dyDescent="0.25">
      <c r="A15" s="15"/>
      <c r="B15" s="33" t="s">
        <v>77</v>
      </c>
      <c r="C15" s="34"/>
      <c r="D15" s="33" t="s">
        <v>76</v>
      </c>
      <c r="E15" s="64"/>
      <c r="F15" s="34"/>
    </row>
    <row r="16" spans="1:6" x14ac:dyDescent="0.25">
      <c r="A16" s="22" t="s">
        <v>75</v>
      </c>
      <c r="B16" s="55" t="s">
        <v>74</v>
      </c>
      <c r="C16" s="57"/>
      <c r="D16" s="55" t="s">
        <v>73</v>
      </c>
      <c r="E16" s="56"/>
      <c r="F16" s="57"/>
    </row>
    <row r="17" spans="1:9" x14ac:dyDescent="0.25">
      <c r="A17" s="22" t="s">
        <v>72</v>
      </c>
      <c r="B17" s="55" t="s">
        <v>71</v>
      </c>
      <c r="C17" s="57"/>
      <c r="D17" s="55" t="s">
        <v>71</v>
      </c>
      <c r="E17" s="56"/>
      <c r="F17" s="57"/>
    </row>
    <row r="18" spans="1:9" x14ac:dyDescent="0.25">
      <c r="A18" s="22" t="s">
        <v>70</v>
      </c>
      <c r="B18" s="55" t="s">
        <v>69</v>
      </c>
      <c r="C18" s="57"/>
      <c r="D18" s="55" t="s">
        <v>69</v>
      </c>
      <c r="E18" s="56"/>
      <c r="F18" s="57"/>
    </row>
    <row r="19" spans="1:9" x14ac:dyDescent="0.25">
      <c r="A19" s="22" t="s">
        <v>68</v>
      </c>
      <c r="B19" s="78">
        <v>420377631055</v>
      </c>
      <c r="C19" s="57"/>
      <c r="D19" s="78">
        <v>420377631230</v>
      </c>
      <c r="E19" s="56"/>
      <c r="F19" s="57"/>
    </row>
    <row r="20" spans="1:9" x14ac:dyDescent="0.25">
      <c r="A20" s="22" t="s">
        <v>67</v>
      </c>
      <c r="B20" s="84" t="s">
        <v>66</v>
      </c>
      <c r="C20" s="57"/>
      <c r="D20" s="84" t="s">
        <v>65</v>
      </c>
      <c r="E20" s="56"/>
      <c r="F20" s="57"/>
    </row>
    <row r="21" spans="1:9" x14ac:dyDescent="0.25">
      <c r="A21" s="58"/>
      <c r="B21" s="59"/>
      <c r="C21" s="59"/>
      <c r="D21" s="59"/>
      <c r="E21" s="59"/>
      <c r="F21" s="60"/>
    </row>
    <row r="22" spans="1:9" ht="15" customHeight="1" x14ac:dyDescent="0.25">
      <c r="A22" s="61" t="s">
        <v>64</v>
      </c>
      <c r="B22" s="62"/>
      <c r="C22" s="62"/>
      <c r="D22" s="62"/>
      <c r="E22" s="62"/>
      <c r="F22" s="63"/>
    </row>
    <row r="23" spans="1:9" ht="29.25" customHeight="1" x14ac:dyDescent="0.25">
      <c r="A23" s="22" t="s">
        <v>63</v>
      </c>
      <c r="B23" s="28" t="s">
        <v>62</v>
      </c>
      <c r="C23" s="69"/>
      <c r="D23" s="69"/>
      <c r="E23" s="69"/>
      <c r="F23" s="29"/>
    </row>
    <row r="24" spans="1:9" ht="355.5" customHeight="1" x14ac:dyDescent="0.25">
      <c r="A24" s="10" t="s">
        <v>61</v>
      </c>
      <c r="B24" s="70" t="s">
        <v>110</v>
      </c>
      <c r="C24" s="71"/>
      <c r="D24" s="71"/>
      <c r="E24" s="71"/>
      <c r="F24" s="72"/>
    </row>
    <row r="25" spans="1:9" ht="134.25" customHeight="1" x14ac:dyDescent="0.25">
      <c r="A25" s="10" t="s">
        <v>60</v>
      </c>
      <c r="B25" s="70" t="s">
        <v>59</v>
      </c>
      <c r="C25" s="71"/>
      <c r="D25" s="71"/>
      <c r="E25" s="71"/>
      <c r="F25" s="72"/>
    </row>
    <row r="26" spans="1:9" ht="163.5" customHeight="1" x14ac:dyDescent="0.25">
      <c r="A26" s="10" t="s">
        <v>58</v>
      </c>
      <c r="B26" s="97" t="s">
        <v>111</v>
      </c>
      <c r="C26" s="98"/>
      <c r="D26" s="98"/>
      <c r="E26" s="98"/>
      <c r="F26" s="99"/>
    </row>
    <row r="27" spans="1:9" ht="25.5" x14ac:dyDescent="0.25">
      <c r="A27" s="22" t="s">
        <v>57</v>
      </c>
      <c r="B27" s="28" t="s">
        <v>56</v>
      </c>
      <c r="C27" s="69"/>
      <c r="D27" s="69"/>
      <c r="E27" s="69"/>
      <c r="F27" s="29"/>
      <c r="I27" s="1"/>
    </row>
    <row r="28" spans="1:9" ht="139.5" customHeight="1" x14ac:dyDescent="0.25">
      <c r="A28" s="10" t="s">
        <v>51</v>
      </c>
      <c r="B28" s="28" t="s">
        <v>109</v>
      </c>
      <c r="C28" s="69"/>
      <c r="D28" s="69"/>
      <c r="E28" s="69"/>
      <c r="F28" s="29"/>
    </row>
    <row r="29" spans="1:9" ht="138.75" customHeight="1" x14ac:dyDescent="0.25">
      <c r="A29" s="10" t="s">
        <v>51</v>
      </c>
      <c r="B29" s="28" t="s">
        <v>55</v>
      </c>
      <c r="C29" s="69"/>
      <c r="D29" s="69"/>
      <c r="E29" s="69"/>
      <c r="F29" s="29"/>
    </row>
    <row r="30" spans="1:9" ht="261.75" customHeight="1" x14ac:dyDescent="0.25">
      <c r="A30" s="10" t="s">
        <v>51</v>
      </c>
      <c r="B30" s="28" t="s">
        <v>115</v>
      </c>
      <c r="C30" s="69"/>
      <c r="D30" s="69"/>
      <c r="E30" s="69"/>
      <c r="F30" s="29"/>
    </row>
    <row r="31" spans="1:9" ht="187.5" customHeight="1" x14ac:dyDescent="0.25">
      <c r="A31" s="10" t="s">
        <v>51</v>
      </c>
      <c r="B31" s="28" t="s">
        <v>54</v>
      </c>
      <c r="C31" s="69"/>
      <c r="D31" s="69"/>
      <c r="E31" s="69"/>
      <c r="F31" s="29"/>
    </row>
    <row r="32" spans="1:9" ht="146.25" customHeight="1" x14ac:dyDescent="0.25">
      <c r="A32" s="10" t="s">
        <v>51</v>
      </c>
      <c r="B32" s="28" t="s">
        <v>53</v>
      </c>
      <c r="C32" s="69"/>
      <c r="D32" s="69"/>
      <c r="E32" s="69"/>
      <c r="F32" s="29"/>
    </row>
    <row r="33" spans="1:10" ht="55.5" customHeight="1" x14ac:dyDescent="0.25">
      <c r="A33" s="10" t="s">
        <v>51</v>
      </c>
      <c r="B33" s="28" t="s">
        <v>112</v>
      </c>
      <c r="C33" s="69"/>
      <c r="D33" s="69"/>
      <c r="E33" s="69"/>
      <c r="F33" s="29"/>
    </row>
    <row r="34" spans="1:10" ht="90" customHeight="1" x14ac:dyDescent="0.25">
      <c r="A34" s="10" t="s">
        <v>51</v>
      </c>
      <c r="B34" s="28" t="s">
        <v>52</v>
      </c>
      <c r="C34" s="69"/>
      <c r="D34" s="69"/>
      <c r="E34" s="69"/>
      <c r="F34" s="29"/>
    </row>
    <row r="35" spans="1:10" ht="67.5" customHeight="1" x14ac:dyDescent="0.25">
      <c r="A35" s="10" t="s">
        <v>51</v>
      </c>
      <c r="B35" s="85" t="s">
        <v>113</v>
      </c>
      <c r="C35" s="86"/>
      <c r="D35" s="86"/>
      <c r="E35" s="86"/>
      <c r="F35" s="87"/>
    </row>
    <row r="36" spans="1:10" ht="210.75" customHeight="1" x14ac:dyDescent="0.25">
      <c r="A36" s="10" t="s">
        <v>51</v>
      </c>
      <c r="B36" s="28" t="s">
        <v>114</v>
      </c>
      <c r="C36" s="69"/>
      <c r="D36" s="69"/>
      <c r="E36" s="69"/>
      <c r="F36" s="29"/>
    </row>
    <row r="37" spans="1:10" ht="33.75" customHeight="1" x14ac:dyDescent="0.25">
      <c r="A37" s="22" t="s">
        <v>50</v>
      </c>
      <c r="B37" s="33" t="s">
        <v>49</v>
      </c>
      <c r="C37" s="64"/>
      <c r="D37" s="64"/>
      <c r="E37" s="64"/>
      <c r="F37" s="34"/>
    </row>
    <row r="38" spans="1:10" ht="45" customHeight="1" x14ac:dyDescent="0.25">
      <c r="A38" s="22" t="s">
        <v>48</v>
      </c>
      <c r="B38" s="33" t="s">
        <v>47</v>
      </c>
      <c r="C38" s="34"/>
      <c r="D38" s="33" t="s">
        <v>46</v>
      </c>
      <c r="E38" s="64"/>
      <c r="F38" s="34"/>
      <c r="J38" s="23"/>
    </row>
    <row r="39" spans="1:10" x14ac:dyDescent="0.25">
      <c r="A39" s="4" t="s">
        <v>33</v>
      </c>
      <c r="B39" s="55"/>
      <c r="C39" s="57"/>
      <c r="D39" s="55"/>
      <c r="E39" s="56"/>
      <c r="F39" s="57"/>
    </row>
    <row r="40" spans="1:10" x14ac:dyDescent="0.25">
      <c r="A40" s="4" t="s">
        <v>25</v>
      </c>
      <c r="B40" s="55"/>
      <c r="C40" s="57"/>
      <c r="D40" s="55"/>
      <c r="E40" s="56"/>
      <c r="F40" s="57"/>
    </row>
    <row r="41" spans="1:10" x14ac:dyDescent="0.25">
      <c r="A41" s="4" t="s">
        <v>7</v>
      </c>
      <c r="B41" s="55"/>
      <c r="C41" s="57"/>
      <c r="D41" s="55"/>
      <c r="E41" s="56"/>
      <c r="F41" s="57"/>
    </row>
    <row r="42" spans="1:10" x14ac:dyDescent="0.25">
      <c r="A42" s="4" t="s">
        <v>45</v>
      </c>
      <c r="B42" s="55"/>
      <c r="C42" s="57"/>
      <c r="D42" s="55"/>
      <c r="E42" s="56"/>
      <c r="F42" s="57"/>
    </row>
    <row r="43" spans="1:10" x14ac:dyDescent="0.25">
      <c r="A43" s="58"/>
      <c r="B43" s="59"/>
      <c r="C43" s="59"/>
      <c r="D43" s="59"/>
      <c r="E43" s="59"/>
      <c r="F43" s="60"/>
    </row>
    <row r="44" spans="1:10" ht="46.5" customHeight="1" x14ac:dyDescent="0.25">
      <c r="A44" s="22" t="s">
        <v>44</v>
      </c>
      <c r="B44" s="33" t="s">
        <v>43</v>
      </c>
      <c r="C44" s="64"/>
      <c r="D44" s="64"/>
      <c r="E44" s="64"/>
      <c r="F44" s="34"/>
    </row>
    <row r="45" spans="1:10" ht="33.75" customHeight="1" x14ac:dyDescent="0.25">
      <c r="A45" s="15"/>
      <c r="B45" s="4" t="s">
        <v>42</v>
      </c>
      <c r="C45" s="33" t="s">
        <v>41</v>
      </c>
      <c r="D45" s="34"/>
      <c r="E45" s="33" t="s">
        <v>40</v>
      </c>
      <c r="F45" s="34"/>
    </row>
    <row r="46" spans="1:10" x14ac:dyDescent="0.25">
      <c r="A46" s="10"/>
      <c r="B46" s="21">
        <v>2021</v>
      </c>
      <c r="C46" s="82">
        <v>10822000</v>
      </c>
      <c r="D46" s="83"/>
      <c r="E46" s="55" t="s">
        <v>39</v>
      </c>
      <c r="F46" s="57"/>
    </row>
    <row r="47" spans="1:10" x14ac:dyDescent="0.25">
      <c r="A47" s="10"/>
      <c r="B47" s="21">
        <v>2022</v>
      </c>
      <c r="C47" s="55"/>
      <c r="D47" s="57"/>
      <c r="E47" s="55" t="s">
        <v>39</v>
      </c>
      <c r="F47" s="57"/>
    </row>
    <row r="48" spans="1:10" x14ac:dyDescent="0.25">
      <c r="A48" s="58"/>
      <c r="B48" s="59"/>
      <c r="C48" s="59"/>
      <c r="D48" s="59"/>
      <c r="E48" s="59"/>
      <c r="F48" s="60"/>
    </row>
    <row r="49" spans="1:6" ht="15" customHeight="1" x14ac:dyDescent="0.25">
      <c r="A49" s="74" t="s">
        <v>38</v>
      </c>
      <c r="B49" s="75"/>
      <c r="C49" s="75"/>
      <c r="D49" s="75"/>
      <c r="E49" s="75"/>
      <c r="F49" s="76"/>
    </row>
    <row r="50" spans="1:6" ht="38.25" x14ac:dyDescent="0.25">
      <c r="A50" s="20"/>
      <c r="B50" s="20"/>
      <c r="C50" s="4" t="s">
        <v>37</v>
      </c>
      <c r="D50" s="4" t="s">
        <v>36</v>
      </c>
      <c r="E50" s="19" t="s">
        <v>35</v>
      </c>
      <c r="F50" s="18" t="s">
        <v>34</v>
      </c>
    </row>
    <row r="51" spans="1:6" ht="31.5" x14ac:dyDescent="0.25">
      <c r="A51" s="9" t="s">
        <v>33</v>
      </c>
      <c r="B51" s="8" t="s">
        <v>32</v>
      </c>
      <c r="C51" s="6">
        <v>750</v>
      </c>
      <c r="D51" s="6">
        <v>750</v>
      </c>
      <c r="E51" s="6">
        <f>D51-C51</f>
        <v>0</v>
      </c>
      <c r="F51" s="5">
        <f>E51/C$67</f>
        <v>0</v>
      </c>
    </row>
    <row r="52" spans="1:6" ht="25.5" x14ac:dyDescent="0.25">
      <c r="A52" s="11" t="s">
        <v>31</v>
      </c>
      <c r="B52" s="10" t="s">
        <v>30</v>
      </c>
      <c r="C52" s="7"/>
      <c r="D52" s="7"/>
      <c r="E52" s="6">
        <f>D52-C52</f>
        <v>0</v>
      </c>
      <c r="F52" s="5">
        <f>E52/C$67</f>
        <v>0</v>
      </c>
    </row>
    <row r="53" spans="1:6" ht="25.5" x14ac:dyDescent="0.25">
      <c r="A53" s="11" t="s">
        <v>29</v>
      </c>
      <c r="B53" s="10" t="s">
        <v>28</v>
      </c>
      <c r="C53" s="7"/>
      <c r="D53" s="7"/>
      <c r="E53" s="6">
        <f>D53-C53</f>
        <v>0</v>
      </c>
      <c r="F53" s="5">
        <f>E53/C$67</f>
        <v>0</v>
      </c>
    </row>
    <row r="54" spans="1:6" x14ac:dyDescent="0.25">
      <c r="A54" s="11" t="s">
        <v>27</v>
      </c>
      <c r="B54" s="10" t="s">
        <v>26</v>
      </c>
      <c r="C54" s="7"/>
      <c r="D54" s="7"/>
      <c r="E54" s="6">
        <f>D54-C54</f>
        <v>0</v>
      </c>
      <c r="F54" s="5">
        <f>E54/C$67</f>
        <v>0</v>
      </c>
    </row>
    <row r="55" spans="1:6" x14ac:dyDescent="0.25">
      <c r="A55" s="58"/>
      <c r="B55" s="59"/>
      <c r="C55" s="59"/>
      <c r="D55" s="59"/>
      <c r="E55" s="59"/>
      <c r="F55" s="60"/>
    </row>
    <row r="56" spans="1:6" ht="31.5" x14ac:dyDescent="0.25">
      <c r="A56" s="9" t="s">
        <v>25</v>
      </c>
      <c r="B56" s="8" t="s">
        <v>24</v>
      </c>
      <c r="C56" s="6">
        <v>7250</v>
      </c>
      <c r="D56" s="6">
        <f>SUM(D58:D65)</f>
        <v>0</v>
      </c>
      <c r="E56" s="6">
        <f>D56-C56</f>
        <v>-7250</v>
      </c>
      <c r="F56" s="5">
        <f>E56/C$67</f>
        <v>-0.90625</v>
      </c>
    </row>
    <row r="57" spans="1:6" ht="15.75" x14ac:dyDescent="0.25">
      <c r="A57" s="17"/>
      <c r="B57" s="14" t="s">
        <v>23</v>
      </c>
      <c r="C57" s="13"/>
      <c r="D57" s="13"/>
      <c r="E57" s="13"/>
      <c r="F57" s="12"/>
    </row>
    <row r="58" spans="1:6" x14ac:dyDescent="0.25">
      <c r="A58" s="11" t="s">
        <v>22</v>
      </c>
      <c r="B58" s="10" t="s">
        <v>21</v>
      </c>
      <c r="C58" s="7">
        <v>4692</v>
      </c>
      <c r="D58" s="16"/>
      <c r="E58" s="6">
        <f>SUM(D58-C58)</f>
        <v>-4692</v>
      </c>
      <c r="F58" s="5">
        <f>E58/C$67</f>
        <v>-0.58650000000000002</v>
      </c>
    </row>
    <row r="59" spans="1:6" ht="102" x14ac:dyDescent="0.25">
      <c r="A59" s="11" t="s">
        <v>20</v>
      </c>
      <c r="B59" s="10" t="s">
        <v>19</v>
      </c>
      <c r="C59" s="7">
        <v>109</v>
      </c>
      <c r="D59" s="7"/>
      <c r="E59" s="6">
        <f>SUM(D59-C59)</f>
        <v>-109</v>
      </c>
      <c r="F59" s="5">
        <f>E59/C$67</f>
        <v>-1.3625E-2</v>
      </c>
    </row>
    <row r="60" spans="1:6" ht="63.75" x14ac:dyDescent="0.25">
      <c r="A60" s="11" t="s">
        <v>18</v>
      </c>
      <c r="B60" s="10" t="s">
        <v>17</v>
      </c>
      <c r="C60" s="7">
        <v>1485</v>
      </c>
      <c r="D60" s="7"/>
      <c r="E60" s="6">
        <f>SUM(D60-C60)</f>
        <v>-1485</v>
      </c>
      <c r="F60" s="5">
        <f>E60/C$67</f>
        <v>-0.18562500000000001</v>
      </c>
    </row>
    <row r="61" spans="1:6" ht="15.75" x14ac:dyDescent="0.25">
      <c r="A61" s="15"/>
      <c r="B61" s="14" t="s">
        <v>16</v>
      </c>
      <c r="C61" s="13"/>
      <c r="D61" s="13"/>
      <c r="E61" s="13"/>
      <c r="F61" s="12"/>
    </row>
    <row r="62" spans="1:6" ht="25.5" x14ac:dyDescent="0.25">
      <c r="A62" s="11" t="s">
        <v>15</v>
      </c>
      <c r="B62" s="10" t="s">
        <v>14</v>
      </c>
      <c r="C62" s="7">
        <v>60</v>
      </c>
      <c r="D62" s="7"/>
      <c r="E62" s="6">
        <f>SUM(D62-C62)</f>
        <v>-60</v>
      </c>
      <c r="F62" s="5">
        <f>E62/C$67</f>
        <v>-7.4999999999999997E-3</v>
      </c>
    </row>
    <row r="63" spans="1:6" x14ac:dyDescent="0.25">
      <c r="A63" s="11" t="s">
        <v>13</v>
      </c>
      <c r="B63" s="10" t="s">
        <v>12</v>
      </c>
      <c r="C63" s="7">
        <v>863</v>
      </c>
      <c r="D63" s="7"/>
      <c r="E63" s="6">
        <f>SUM(D63-C63)</f>
        <v>-863</v>
      </c>
      <c r="F63" s="5">
        <f>E63/C$67</f>
        <v>-0.107875</v>
      </c>
    </row>
    <row r="64" spans="1:6" x14ac:dyDescent="0.25">
      <c r="A64" s="11" t="s">
        <v>11</v>
      </c>
      <c r="B64" s="10" t="s">
        <v>10</v>
      </c>
      <c r="C64" s="7">
        <v>22</v>
      </c>
      <c r="D64" s="7"/>
      <c r="E64" s="6">
        <f>SUM(D64-C64)</f>
        <v>-22</v>
      </c>
      <c r="F64" s="5">
        <f>E64/C$67</f>
        <v>-2.7499999999999998E-3</v>
      </c>
    </row>
    <row r="65" spans="1:6" x14ac:dyDescent="0.25">
      <c r="A65" s="11" t="s">
        <v>9</v>
      </c>
      <c r="B65" s="10" t="s">
        <v>8</v>
      </c>
      <c r="C65" s="7">
        <v>19</v>
      </c>
      <c r="D65" s="7"/>
      <c r="E65" s="6">
        <f>SUM(D65-C65)</f>
        <v>-19</v>
      </c>
      <c r="F65" s="5">
        <f>E65/C$67</f>
        <v>-2.3749999999999999E-3</v>
      </c>
    </row>
    <row r="66" spans="1:6" x14ac:dyDescent="0.25">
      <c r="A66" s="58"/>
      <c r="B66" s="59"/>
      <c r="C66" s="59"/>
      <c r="D66" s="59"/>
      <c r="E66" s="59"/>
      <c r="F66" s="60"/>
    </row>
    <row r="67" spans="1:6" ht="31.5" x14ac:dyDescent="0.25">
      <c r="A67" s="9" t="s">
        <v>7</v>
      </c>
      <c r="B67" s="8" t="s">
        <v>6</v>
      </c>
      <c r="C67" s="7">
        <v>8000</v>
      </c>
      <c r="D67" s="6">
        <f>SUM(D56,D51,)</f>
        <v>750</v>
      </c>
      <c r="E67" s="6">
        <f>D67-C67</f>
        <v>-7250</v>
      </c>
      <c r="F67" s="5">
        <f>E67/C$67</f>
        <v>-0.90625</v>
      </c>
    </row>
    <row r="68" spans="1:6" x14ac:dyDescent="0.25">
      <c r="A68" s="58"/>
      <c r="B68" s="59"/>
      <c r="C68" s="59"/>
      <c r="D68" s="59"/>
      <c r="E68" s="59"/>
      <c r="F68" s="60"/>
    </row>
    <row r="69" spans="1:6" ht="15" customHeight="1" x14ac:dyDescent="0.25">
      <c r="A69" s="74" t="s">
        <v>5</v>
      </c>
      <c r="B69" s="75"/>
      <c r="C69" s="75"/>
      <c r="D69" s="75"/>
      <c r="E69" s="75"/>
      <c r="F69" s="76"/>
    </row>
    <row r="70" spans="1:6" ht="25.5" x14ac:dyDescent="0.25">
      <c r="A70" s="4" t="s">
        <v>4</v>
      </c>
      <c r="B70" s="33" t="s">
        <v>3</v>
      </c>
      <c r="C70" s="64"/>
      <c r="D70" s="34"/>
      <c r="E70" s="33" t="s">
        <v>2</v>
      </c>
      <c r="F70" s="34"/>
    </row>
    <row r="71" spans="1:6" x14ac:dyDescent="0.25">
      <c r="A71" s="3"/>
      <c r="B71" s="77"/>
      <c r="C71" s="77"/>
      <c r="D71" s="77"/>
      <c r="E71" s="78"/>
      <c r="F71" s="79"/>
    </row>
    <row r="72" spans="1:6" x14ac:dyDescent="0.25">
      <c r="A72" s="3"/>
      <c r="B72" s="78"/>
      <c r="C72" s="80"/>
      <c r="D72" s="79"/>
      <c r="E72" s="78"/>
      <c r="F72" s="79"/>
    </row>
    <row r="73" spans="1:6" x14ac:dyDescent="0.25">
      <c r="A73" s="3"/>
      <c r="B73" s="78"/>
      <c r="C73" s="80"/>
      <c r="D73" s="79"/>
      <c r="E73" s="78"/>
      <c r="F73" s="79"/>
    </row>
    <row r="74" spans="1:6" x14ac:dyDescent="0.25">
      <c r="A74" s="3"/>
      <c r="B74" s="78"/>
      <c r="C74" s="80"/>
      <c r="D74" s="79"/>
      <c r="E74" s="78"/>
      <c r="F74" s="79"/>
    </row>
    <row r="75" spans="1:6" x14ac:dyDescent="0.25">
      <c r="A75" s="3"/>
      <c r="B75" s="77"/>
      <c r="C75" s="77"/>
      <c r="D75" s="77"/>
      <c r="E75" s="78"/>
      <c r="F75" s="79"/>
    </row>
    <row r="76" spans="1:6" x14ac:dyDescent="0.25">
      <c r="A76" s="3"/>
      <c r="B76" s="77"/>
      <c r="C76" s="77"/>
      <c r="D76" s="77"/>
      <c r="E76" s="78"/>
      <c r="F76" s="79"/>
    </row>
    <row r="77" spans="1:6" x14ac:dyDescent="0.25">
      <c r="A77" s="3"/>
      <c r="B77" s="77"/>
      <c r="C77" s="77"/>
      <c r="D77" s="77"/>
      <c r="E77" s="78"/>
      <c r="F77" s="79"/>
    </row>
    <row r="78" spans="1:6" x14ac:dyDescent="0.25">
      <c r="A78" s="3"/>
      <c r="B78" s="77"/>
      <c r="C78" s="77"/>
      <c r="D78" s="77"/>
      <c r="E78" s="78"/>
      <c r="F78" s="79"/>
    </row>
    <row r="79" spans="1:6" x14ac:dyDescent="0.25">
      <c r="A79" s="2"/>
      <c r="B79" s="2"/>
      <c r="C79" s="2"/>
      <c r="D79" s="2"/>
      <c r="E79" s="2"/>
      <c r="F79" s="2"/>
    </row>
    <row r="80" spans="1:6" x14ac:dyDescent="0.25">
      <c r="A80" s="81" t="s">
        <v>1</v>
      </c>
      <c r="B80" s="81"/>
      <c r="C80" s="81"/>
      <c r="D80" s="81"/>
      <c r="E80" s="81"/>
      <c r="F80" s="81"/>
    </row>
    <row r="81" spans="1:6" x14ac:dyDescent="0.25">
      <c r="A81" s="81" t="s">
        <v>0</v>
      </c>
      <c r="B81" s="81"/>
      <c r="C81" s="81"/>
      <c r="D81" s="81"/>
      <c r="E81" s="81"/>
      <c r="F81" s="81"/>
    </row>
  </sheetData>
  <mergeCells count="90">
    <mergeCell ref="A81:F81"/>
    <mergeCell ref="A66:F66"/>
    <mergeCell ref="A55:F55"/>
    <mergeCell ref="B70:D70"/>
    <mergeCell ref="B71:D71"/>
    <mergeCell ref="A68:F68"/>
    <mergeCell ref="B75:D75"/>
    <mergeCell ref="E75:F75"/>
    <mergeCell ref="B73:D73"/>
    <mergeCell ref="B74:D74"/>
    <mergeCell ref="B36:F36"/>
    <mergeCell ref="B37:F37"/>
    <mergeCell ref="A80:F80"/>
    <mergeCell ref="E76:F76"/>
    <mergeCell ref="E77:F77"/>
    <mergeCell ref="E78:F78"/>
    <mergeCell ref="E46:F46"/>
    <mergeCell ref="B76:D76"/>
    <mergeCell ref="B77:D77"/>
    <mergeCell ref="B78:D78"/>
    <mergeCell ref="E72:F72"/>
    <mergeCell ref="E73:F73"/>
    <mergeCell ref="E74:F74"/>
    <mergeCell ref="B44:F44"/>
    <mergeCell ref="B39:C39"/>
    <mergeCell ref="B38:C38"/>
    <mergeCell ref="D39:F39"/>
    <mergeCell ref="D40:F40"/>
    <mergeCell ref="D38:F38"/>
    <mergeCell ref="B40:C40"/>
    <mergeCell ref="B41:C41"/>
    <mergeCell ref="D41:F41"/>
    <mergeCell ref="B1:F1"/>
    <mergeCell ref="A14:F14"/>
    <mergeCell ref="D15:F15"/>
    <mergeCell ref="B15:C15"/>
    <mergeCell ref="D20:F20"/>
    <mergeCell ref="B16:C16"/>
    <mergeCell ref="B17:C17"/>
    <mergeCell ref="B18:C18"/>
    <mergeCell ref="B19:C19"/>
    <mergeCell ref="E10:F10"/>
    <mergeCell ref="E11:F11"/>
    <mergeCell ref="E12:F12"/>
    <mergeCell ref="D18:F18"/>
    <mergeCell ref="D19:F19"/>
    <mergeCell ref="A2:F2"/>
    <mergeCell ref="A3:F3"/>
    <mergeCell ref="B4:F4"/>
    <mergeCell ref="B5:F5"/>
    <mergeCell ref="B6:F8"/>
    <mergeCell ref="A6:A8"/>
    <mergeCell ref="B28:F28"/>
    <mergeCell ref="B23:F23"/>
    <mergeCell ref="D9:F9"/>
    <mergeCell ref="C10:D10"/>
    <mergeCell ref="B27:F27"/>
    <mergeCell ref="B26:F26"/>
    <mergeCell ref="C11:D11"/>
    <mergeCell ref="C12:D12"/>
    <mergeCell ref="D16:F16"/>
    <mergeCell ref="D17:F17"/>
    <mergeCell ref="B25:F25"/>
    <mergeCell ref="B9:C9"/>
    <mergeCell ref="B35:F35"/>
    <mergeCell ref="B29:F29"/>
    <mergeCell ref="B31:F31"/>
    <mergeCell ref="B34:F34"/>
    <mergeCell ref="B30:F30"/>
    <mergeCell ref="B32:F32"/>
    <mergeCell ref="B33:F33"/>
    <mergeCell ref="B24:F24"/>
    <mergeCell ref="A22:F22"/>
    <mergeCell ref="A21:F21"/>
    <mergeCell ref="B20:C20"/>
    <mergeCell ref="A13:F13"/>
    <mergeCell ref="C46:D46"/>
    <mergeCell ref="C45:D45"/>
    <mergeCell ref="B42:C42"/>
    <mergeCell ref="E71:F71"/>
    <mergeCell ref="B72:D72"/>
    <mergeCell ref="A49:F49"/>
    <mergeCell ref="A69:F69"/>
    <mergeCell ref="A48:F48"/>
    <mergeCell ref="C47:D47"/>
    <mergeCell ref="E47:F47"/>
    <mergeCell ref="E70:F70"/>
    <mergeCell ref="E45:F45"/>
    <mergeCell ref="D42:F42"/>
    <mergeCell ref="A43:F43"/>
  </mergeCells>
  <hyperlinks>
    <hyperlink ref="B20" r:id="rId1" xr:uid="{1848C7B2-F034-442C-A42A-1870A0D36524}"/>
    <hyperlink ref="D20" r:id="rId2" xr:uid="{EFB5C393-90AA-4598-A538-45372C78F762}"/>
  </hyperlinks>
  <printOptions horizontalCentered="1"/>
  <pageMargins left="0.70866141732283472" right="0.70866141732283472" top="0.78740157480314965" bottom="0.78740157480314965" header="0.31496062992125984" footer="0.31496062992125984"/>
  <pageSetup paperSize="9" scale="78" orientation="portrait" r:id="rId3"/>
  <rowBreaks count="1" manualBreakCount="1">
    <brk id="48"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364F-5AFD-47D5-908A-B612FA7E9F7B}">
  <dimension ref="A1:J82"/>
  <sheetViews>
    <sheetView view="pageBreakPreview" topLeftCell="A78" zoomScaleNormal="100" zoomScaleSheetLayoutView="100" workbookViewId="0">
      <selection activeCell="A75" sqref="A75"/>
    </sheetView>
  </sheetViews>
  <sheetFormatPr defaultRowHeight="15" x14ac:dyDescent="0.2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x14ac:dyDescent="0.25">
      <c r="A1" s="27" t="s">
        <v>72</v>
      </c>
      <c r="B1" s="74" t="s">
        <v>71</v>
      </c>
      <c r="C1" s="75"/>
      <c r="D1" s="75"/>
      <c r="E1" s="75"/>
      <c r="F1" s="76"/>
    </row>
    <row r="2" spans="1:6" ht="15" customHeight="1" x14ac:dyDescent="0.25">
      <c r="A2" s="52" t="s">
        <v>95</v>
      </c>
      <c r="B2" s="53"/>
      <c r="C2" s="53"/>
      <c r="D2" s="53"/>
      <c r="E2" s="53"/>
      <c r="F2" s="54"/>
    </row>
    <row r="3" spans="1:6" ht="15" customHeight="1" x14ac:dyDescent="0.25">
      <c r="A3" s="52" t="s">
        <v>108</v>
      </c>
      <c r="B3" s="53"/>
      <c r="C3" s="53"/>
      <c r="D3" s="53"/>
      <c r="E3" s="53"/>
      <c r="F3" s="54"/>
    </row>
    <row r="4" spans="1:6" x14ac:dyDescent="0.25">
      <c r="A4" s="26" t="s">
        <v>93</v>
      </c>
      <c r="B4" s="55" t="s">
        <v>107</v>
      </c>
      <c r="C4" s="56"/>
      <c r="D4" s="56"/>
      <c r="E4" s="56"/>
      <c r="F4" s="57"/>
    </row>
    <row r="5" spans="1:6" ht="26.25" customHeight="1" x14ac:dyDescent="0.25">
      <c r="A5" s="22" t="s">
        <v>91</v>
      </c>
      <c r="B5" s="55" t="s">
        <v>90</v>
      </c>
      <c r="C5" s="56"/>
      <c r="D5" s="56"/>
      <c r="E5" s="56"/>
      <c r="F5" s="57"/>
    </row>
    <row r="6" spans="1:6" x14ac:dyDescent="0.25">
      <c r="A6" s="37" t="s">
        <v>89</v>
      </c>
      <c r="B6" s="40" t="s">
        <v>88</v>
      </c>
      <c r="C6" s="41"/>
      <c r="D6" s="41"/>
      <c r="E6" s="41"/>
      <c r="F6" s="42"/>
    </row>
    <row r="7" spans="1:6" x14ac:dyDescent="0.25">
      <c r="A7" s="38"/>
      <c r="B7" s="43"/>
      <c r="C7" s="44"/>
      <c r="D7" s="44"/>
      <c r="E7" s="44"/>
      <c r="F7" s="45"/>
    </row>
    <row r="8" spans="1:6" x14ac:dyDescent="0.25">
      <c r="A8" s="39"/>
      <c r="B8" s="46"/>
      <c r="C8" s="47"/>
      <c r="D8" s="47"/>
      <c r="E8" s="47"/>
      <c r="F8" s="48"/>
    </row>
    <row r="9" spans="1:6" ht="26.25" x14ac:dyDescent="0.25">
      <c r="A9" s="22" t="s">
        <v>87</v>
      </c>
      <c r="B9" s="102" t="s">
        <v>106</v>
      </c>
      <c r="C9" s="103"/>
      <c r="D9" s="104" t="s">
        <v>105</v>
      </c>
      <c r="E9" s="105"/>
      <c r="F9" s="106"/>
    </row>
    <row r="10" spans="1:6" ht="25.5" customHeight="1" x14ac:dyDescent="0.25">
      <c r="A10" s="8" t="s">
        <v>84</v>
      </c>
      <c r="B10" s="22" t="s">
        <v>83</v>
      </c>
      <c r="C10" s="28" t="s">
        <v>82</v>
      </c>
      <c r="D10" s="29"/>
      <c r="E10" s="33" t="s">
        <v>81</v>
      </c>
      <c r="F10" s="34"/>
    </row>
    <row r="11" spans="1:6" x14ac:dyDescent="0.25">
      <c r="A11" s="22" t="s">
        <v>80</v>
      </c>
      <c r="B11" s="24">
        <v>755</v>
      </c>
      <c r="C11" s="100">
        <v>755</v>
      </c>
      <c r="D11" s="101"/>
      <c r="E11" s="100">
        <v>0</v>
      </c>
      <c r="F11" s="101"/>
    </row>
    <row r="12" spans="1:6" x14ac:dyDescent="0.25">
      <c r="A12" s="22" t="s">
        <v>79</v>
      </c>
      <c r="B12" s="24"/>
      <c r="C12" s="100"/>
      <c r="D12" s="101"/>
      <c r="E12" s="100"/>
      <c r="F12" s="101"/>
    </row>
    <row r="13" spans="1:6" x14ac:dyDescent="0.25">
      <c r="A13" s="58"/>
      <c r="B13" s="59"/>
      <c r="C13" s="59"/>
      <c r="D13" s="59"/>
      <c r="E13" s="59"/>
      <c r="F13" s="60"/>
    </row>
    <row r="14" spans="1:6" ht="15.75" x14ac:dyDescent="0.25">
      <c r="A14" s="61" t="s">
        <v>78</v>
      </c>
      <c r="B14" s="62"/>
      <c r="C14" s="62"/>
      <c r="D14" s="62"/>
      <c r="E14" s="62"/>
      <c r="F14" s="63"/>
    </row>
    <row r="15" spans="1:6" x14ac:dyDescent="0.25">
      <c r="A15" s="15"/>
      <c r="B15" s="33" t="s">
        <v>77</v>
      </c>
      <c r="C15" s="34"/>
      <c r="D15" s="33" t="s">
        <v>76</v>
      </c>
      <c r="E15" s="64"/>
      <c r="F15" s="34"/>
    </row>
    <row r="16" spans="1:6" x14ac:dyDescent="0.25">
      <c r="A16" s="22" t="s">
        <v>75</v>
      </c>
      <c r="B16" s="107" t="str">
        <f>'[1]Záv. zpráva kompletní CRP 2021'!B16</f>
        <v>Ing. Dita Hommerová, Ph.D., MBA</v>
      </c>
      <c r="C16" s="108"/>
      <c r="D16" s="107" t="str">
        <f>'[1]Záv. zpráva kompletní CRP 2021'!D16</f>
        <v>Mgr. Veronika Menšíková</v>
      </c>
      <c r="E16" s="109"/>
      <c r="F16" s="108"/>
    </row>
    <row r="17" spans="1:9" x14ac:dyDescent="0.25">
      <c r="A17" s="22" t="s">
        <v>72</v>
      </c>
      <c r="B17" s="107" t="str">
        <f>'[1]Záv. zpráva kompletní CRP 2021'!B17</f>
        <v>Západočeská univerzita v Plzni</v>
      </c>
      <c r="C17" s="108"/>
      <c r="D17" s="107" t="str">
        <f>'[1]Záv. zpráva kompletní CRP 2021'!D17</f>
        <v>Západočeská univerzita v Plzni</v>
      </c>
      <c r="E17" s="109"/>
      <c r="F17" s="108"/>
    </row>
    <row r="18" spans="1:9" x14ac:dyDescent="0.25">
      <c r="A18" s="22" t="s">
        <v>70</v>
      </c>
      <c r="B18" s="107" t="str">
        <f>'[1]Záv. zpráva kompletní CRP 2021'!B18</f>
        <v>Univerzitní 2732/8, 301 00 Plzeň/ www.zcu.cz</v>
      </c>
      <c r="C18" s="108"/>
      <c r="D18" s="107" t="str">
        <f>'[1]Záv. zpráva kompletní CRP 2021'!D18</f>
        <v>Univerzitní 2732/8, 301 00 Plzeň/ www.zcu.cz</v>
      </c>
      <c r="E18" s="109"/>
      <c r="F18" s="108"/>
    </row>
    <row r="19" spans="1:9" x14ac:dyDescent="0.25">
      <c r="A19" s="22" t="s">
        <v>68</v>
      </c>
      <c r="B19" s="110">
        <v>420377631055</v>
      </c>
      <c r="C19" s="108"/>
      <c r="D19" s="110">
        <v>420377631230</v>
      </c>
      <c r="E19" s="109"/>
      <c r="F19" s="108"/>
    </row>
    <row r="20" spans="1:9" x14ac:dyDescent="0.25">
      <c r="A20" s="22" t="s">
        <v>67</v>
      </c>
      <c r="B20" s="107" t="str">
        <f>'[1]Záv. zpráva kompletní CRP 2021'!B20</f>
        <v>hommer@rek.zcu.cz</v>
      </c>
      <c r="C20" s="108"/>
      <c r="D20" s="107" t="str">
        <f>'[1]Záv. zpráva kompletní CRP 2021'!D20</f>
        <v>mensikov@rek.zcu.cz</v>
      </c>
      <c r="E20" s="109"/>
      <c r="F20" s="108"/>
    </row>
    <row r="21" spans="1:9" x14ac:dyDescent="0.25">
      <c r="A21" s="58"/>
      <c r="B21" s="59"/>
      <c r="C21" s="59"/>
      <c r="D21" s="59"/>
      <c r="E21" s="59"/>
      <c r="F21" s="60"/>
    </row>
    <row r="22" spans="1:9" ht="15" customHeight="1" x14ac:dyDescent="0.25">
      <c r="A22" s="61" t="s">
        <v>64</v>
      </c>
      <c r="B22" s="62"/>
      <c r="C22" s="62"/>
      <c r="D22" s="62"/>
      <c r="E22" s="62"/>
      <c r="F22" s="63"/>
    </row>
    <row r="23" spans="1:9" ht="29.25" customHeight="1" x14ac:dyDescent="0.25">
      <c r="A23" s="22" t="s">
        <v>63</v>
      </c>
      <c r="B23" s="28" t="s">
        <v>62</v>
      </c>
      <c r="C23" s="69"/>
      <c r="D23" s="69"/>
      <c r="E23" s="69"/>
      <c r="F23" s="29"/>
    </row>
    <row r="24" spans="1:9" ht="345.75" customHeight="1" x14ac:dyDescent="0.25">
      <c r="A24" s="10" t="s">
        <v>61</v>
      </c>
      <c r="B24" s="70" t="s">
        <v>110</v>
      </c>
      <c r="C24" s="71"/>
      <c r="D24" s="71"/>
      <c r="E24" s="71"/>
      <c r="F24" s="72"/>
    </row>
    <row r="25" spans="1:9" ht="147.75" customHeight="1" x14ac:dyDescent="0.25">
      <c r="A25" s="10" t="s">
        <v>60</v>
      </c>
      <c r="B25" s="70" t="s">
        <v>59</v>
      </c>
      <c r="C25" s="71"/>
      <c r="D25" s="71"/>
      <c r="E25" s="71"/>
      <c r="F25" s="72"/>
    </row>
    <row r="26" spans="1:9" ht="145.5" customHeight="1" x14ac:dyDescent="0.25">
      <c r="A26" s="10" t="s">
        <v>58</v>
      </c>
      <c r="B26" s="70" t="s">
        <v>122</v>
      </c>
      <c r="C26" s="71"/>
      <c r="D26" s="71"/>
      <c r="E26" s="71"/>
      <c r="F26" s="72"/>
    </row>
    <row r="27" spans="1:9" ht="25.5" x14ac:dyDescent="0.25">
      <c r="A27" s="22" t="s">
        <v>57</v>
      </c>
      <c r="B27" s="28" t="s">
        <v>56</v>
      </c>
      <c r="C27" s="69"/>
      <c r="D27" s="69"/>
      <c r="E27" s="69"/>
      <c r="F27" s="29"/>
      <c r="I27" s="1"/>
    </row>
    <row r="28" spans="1:9" ht="409.5" customHeight="1" x14ac:dyDescent="0.25">
      <c r="A28" s="10" t="s">
        <v>51</v>
      </c>
      <c r="B28" s="70" t="s">
        <v>116</v>
      </c>
      <c r="C28" s="71"/>
      <c r="D28" s="71"/>
      <c r="E28" s="71"/>
      <c r="F28" s="72"/>
    </row>
    <row r="29" spans="1:9" ht="64.5" customHeight="1" x14ac:dyDescent="0.25">
      <c r="A29" s="10" t="s">
        <v>51</v>
      </c>
      <c r="B29" s="28" t="s">
        <v>104</v>
      </c>
      <c r="C29" s="69"/>
      <c r="D29" s="69"/>
      <c r="E29" s="69"/>
      <c r="F29" s="29"/>
    </row>
    <row r="30" spans="1:9" ht="51" customHeight="1" x14ac:dyDescent="0.25">
      <c r="A30" s="10" t="s">
        <v>51</v>
      </c>
      <c r="B30" s="28" t="s">
        <v>103</v>
      </c>
      <c r="C30" s="69"/>
      <c r="D30" s="69"/>
      <c r="E30" s="69"/>
      <c r="F30" s="29"/>
    </row>
    <row r="31" spans="1:9" ht="69" customHeight="1" x14ac:dyDescent="0.25">
      <c r="A31" s="10" t="s">
        <v>51</v>
      </c>
      <c r="B31" s="28" t="s">
        <v>102</v>
      </c>
      <c r="C31" s="69"/>
      <c r="D31" s="69"/>
      <c r="E31" s="69"/>
      <c r="F31" s="29"/>
    </row>
    <row r="32" spans="1:9" ht="106.5" customHeight="1" x14ac:dyDescent="0.25">
      <c r="A32" s="10" t="s">
        <v>51</v>
      </c>
      <c r="B32" s="28" t="s">
        <v>101</v>
      </c>
      <c r="C32" s="69"/>
      <c r="D32" s="69"/>
      <c r="E32" s="69"/>
      <c r="F32" s="29"/>
    </row>
    <row r="33" spans="1:10" ht="57.75" customHeight="1" x14ac:dyDescent="0.25">
      <c r="A33" s="10" t="s">
        <v>51</v>
      </c>
      <c r="B33" s="28" t="s">
        <v>100</v>
      </c>
      <c r="C33" s="69"/>
      <c r="D33" s="69"/>
      <c r="E33" s="69"/>
      <c r="F33" s="29"/>
    </row>
    <row r="34" spans="1:10" ht="63.75" customHeight="1" x14ac:dyDescent="0.25">
      <c r="A34" s="10" t="s">
        <v>51</v>
      </c>
      <c r="B34" s="28" t="s">
        <v>99</v>
      </c>
      <c r="C34" s="69"/>
      <c r="D34" s="69"/>
      <c r="E34" s="69"/>
      <c r="F34" s="29"/>
    </row>
    <row r="35" spans="1:10" ht="79.5" customHeight="1" x14ac:dyDescent="0.25">
      <c r="A35" s="10" t="s">
        <v>51</v>
      </c>
      <c r="B35" s="28" t="s">
        <v>98</v>
      </c>
      <c r="C35" s="69"/>
      <c r="D35" s="69"/>
      <c r="E35" s="69"/>
      <c r="F35" s="29"/>
    </row>
    <row r="36" spans="1:10" ht="36.75" customHeight="1" x14ac:dyDescent="0.25">
      <c r="A36" s="10" t="s">
        <v>51</v>
      </c>
      <c r="B36" s="28" t="s">
        <v>97</v>
      </c>
      <c r="C36" s="69"/>
      <c r="D36" s="69"/>
      <c r="E36" s="69"/>
      <c r="F36" s="29"/>
    </row>
    <row r="37" spans="1:10" x14ac:dyDescent="0.25">
      <c r="A37" s="58"/>
      <c r="B37" s="59"/>
      <c r="C37" s="59"/>
      <c r="D37" s="59"/>
      <c r="E37" s="59"/>
      <c r="F37" s="60"/>
    </row>
    <row r="38" spans="1:10" ht="33.75" customHeight="1" x14ac:dyDescent="0.25">
      <c r="A38" s="22" t="s">
        <v>50</v>
      </c>
      <c r="B38" s="33" t="s">
        <v>49</v>
      </c>
      <c r="C38" s="64"/>
      <c r="D38" s="64"/>
      <c r="E38" s="64"/>
      <c r="F38" s="34"/>
    </row>
    <row r="39" spans="1:10" ht="45" customHeight="1" x14ac:dyDescent="0.25">
      <c r="A39" s="22" t="s">
        <v>48</v>
      </c>
      <c r="B39" s="33" t="s">
        <v>47</v>
      </c>
      <c r="C39" s="34"/>
      <c r="D39" s="33" t="s">
        <v>46</v>
      </c>
      <c r="E39" s="64"/>
      <c r="F39" s="34"/>
      <c r="J39" s="23"/>
    </row>
    <row r="40" spans="1:10" x14ac:dyDescent="0.25">
      <c r="A40" s="4" t="s">
        <v>33</v>
      </c>
      <c r="B40" s="55"/>
      <c r="C40" s="57"/>
      <c r="D40" s="55"/>
      <c r="E40" s="56"/>
      <c r="F40" s="57"/>
    </row>
    <row r="41" spans="1:10" x14ac:dyDescent="0.25">
      <c r="A41" s="4" t="s">
        <v>25</v>
      </c>
      <c r="B41" s="55"/>
      <c r="C41" s="57"/>
      <c r="D41" s="55"/>
      <c r="E41" s="56"/>
      <c r="F41" s="57"/>
    </row>
    <row r="42" spans="1:10" x14ac:dyDescent="0.25">
      <c r="A42" s="4" t="s">
        <v>7</v>
      </c>
      <c r="B42" s="55"/>
      <c r="C42" s="57"/>
      <c r="D42" s="55"/>
      <c r="E42" s="56"/>
      <c r="F42" s="57"/>
    </row>
    <row r="43" spans="1:10" x14ac:dyDescent="0.25">
      <c r="A43" s="4" t="s">
        <v>45</v>
      </c>
      <c r="B43" s="55"/>
      <c r="C43" s="57"/>
      <c r="D43" s="55"/>
      <c r="E43" s="56"/>
      <c r="F43" s="57"/>
    </row>
    <row r="44" spans="1:10" x14ac:dyDescent="0.25">
      <c r="A44" s="58"/>
      <c r="B44" s="59"/>
      <c r="C44" s="59"/>
      <c r="D44" s="59"/>
      <c r="E44" s="59"/>
      <c r="F44" s="60"/>
    </row>
    <row r="45" spans="1:10" ht="46.5" customHeight="1" x14ac:dyDescent="0.25">
      <c r="A45" s="22" t="s">
        <v>44</v>
      </c>
      <c r="B45" s="33" t="s">
        <v>43</v>
      </c>
      <c r="C45" s="64"/>
      <c r="D45" s="64"/>
      <c r="E45" s="64"/>
      <c r="F45" s="34"/>
    </row>
    <row r="46" spans="1:10" ht="33.75" customHeight="1" x14ac:dyDescent="0.25">
      <c r="A46" s="15"/>
      <c r="B46" s="4" t="s">
        <v>42</v>
      </c>
      <c r="C46" s="33" t="s">
        <v>41</v>
      </c>
      <c r="D46" s="34"/>
      <c r="E46" s="33" t="s">
        <v>40</v>
      </c>
      <c r="F46" s="34"/>
    </row>
    <row r="47" spans="1:10" x14ac:dyDescent="0.25">
      <c r="A47" s="10"/>
      <c r="B47" s="21">
        <v>2021</v>
      </c>
      <c r="C47" s="82">
        <v>1000000</v>
      </c>
      <c r="D47" s="83"/>
      <c r="E47" s="55"/>
      <c r="F47" s="57"/>
    </row>
    <row r="48" spans="1:10" x14ac:dyDescent="0.25">
      <c r="A48" s="10"/>
      <c r="B48" s="21"/>
      <c r="C48" s="55"/>
      <c r="D48" s="57"/>
      <c r="E48" s="55"/>
      <c r="F48" s="57"/>
    </row>
    <row r="49" spans="1:6" x14ac:dyDescent="0.25">
      <c r="A49" s="10"/>
      <c r="B49" s="21"/>
      <c r="C49" s="55"/>
      <c r="D49" s="57"/>
      <c r="E49" s="55"/>
      <c r="F49" s="57"/>
    </row>
    <row r="50" spans="1:6" x14ac:dyDescent="0.25">
      <c r="A50" s="10"/>
      <c r="B50" s="21"/>
      <c r="C50" s="55"/>
      <c r="D50" s="57"/>
      <c r="E50" s="55"/>
      <c r="F50" s="57"/>
    </row>
    <row r="51" spans="1:6" x14ac:dyDescent="0.25">
      <c r="A51" s="10"/>
      <c r="B51" s="21"/>
      <c r="C51" s="55"/>
      <c r="D51" s="57"/>
      <c r="E51" s="55"/>
      <c r="F51" s="57"/>
    </row>
    <row r="52" spans="1:6" x14ac:dyDescent="0.25">
      <c r="A52" s="58"/>
      <c r="B52" s="59"/>
      <c r="C52" s="59"/>
      <c r="D52" s="59"/>
      <c r="E52" s="59"/>
      <c r="F52" s="60"/>
    </row>
    <row r="53" spans="1:6" ht="15" customHeight="1" x14ac:dyDescent="0.25">
      <c r="A53" s="74" t="s">
        <v>38</v>
      </c>
      <c r="B53" s="75"/>
      <c r="C53" s="75"/>
      <c r="D53" s="75"/>
      <c r="E53" s="75"/>
      <c r="F53" s="76"/>
    </row>
    <row r="54" spans="1:6" ht="38.25" x14ac:dyDescent="0.25">
      <c r="A54" s="20"/>
      <c r="B54" s="20"/>
      <c r="C54" s="4" t="s">
        <v>37</v>
      </c>
      <c r="D54" s="4" t="s">
        <v>36</v>
      </c>
      <c r="E54" s="19" t="s">
        <v>35</v>
      </c>
      <c r="F54" s="18" t="s">
        <v>34</v>
      </c>
    </row>
    <row r="55" spans="1:6" ht="31.5" x14ac:dyDescent="0.25">
      <c r="A55" s="9" t="s">
        <v>33</v>
      </c>
      <c r="B55" s="8" t="s">
        <v>32</v>
      </c>
      <c r="C55" s="6">
        <f>SUM(C56:C58)</f>
        <v>0</v>
      </c>
      <c r="D55" s="6">
        <f>SUM(D56:D58)</f>
        <v>0</v>
      </c>
      <c r="E55" s="6">
        <f>D55-C55</f>
        <v>0</v>
      </c>
      <c r="F55" s="5">
        <f>E55/C$71</f>
        <v>0</v>
      </c>
    </row>
    <row r="56" spans="1:6" ht="25.5" x14ac:dyDescent="0.25">
      <c r="A56" s="11" t="s">
        <v>31</v>
      </c>
      <c r="B56" s="10" t="s">
        <v>30</v>
      </c>
      <c r="C56" s="7"/>
      <c r="D56" s="7"/>
      <c r="E56" s="6">
        <f>D56-C56</f>
        <v>0</v>
      </c>
      <c r="F56" s="5">
        <f>E56/C$71</f>
        <v>0</v>
      </c>
    </row>
    <row r="57" spans="1:6" ht="25.5" x14ac:dyDescent="0.25">
      <c r="A57" s="11" t="s">
        <v>29</v>
      </c>
      <c r="B57" s="10" t="s">
        <v>28</v>
      </c>
      <c r="C57" s="7"/>
      <c r="D57" s="7"/>
      <c r="E57" s="6">
        <f>D57-C57</f>
        <v>0</v>
      </c>
      <c r="F57" s="5">
        <f>E57/C$71</f>
        <v>0</v>
      </c>
    </row>
    <row r="58" spans="1:6" x14ac:dyDescent="0.25">
      <c r="A58" s="11" t="s">
        <v>27</v>
      </c>
      <c r="B58" s="10" t="s">
        <v>26</v>
      </c>
      <c r="C58" s="7"/>
      <c r="D58" s="7"/>
      <c r="E58" s="6">
        <f>D58-C58</f>
        <v>0</v>
      </c>
      <c r="F58" s="5">
        <f>E58/C$71</f>
        <v>0</v>
      </c>
    </row>
    <row r="59" spans="1:6" x14ac:dyDescent="0.25">
      <c r="A59" s="58"/>
      <c r="B59" s="59"/>
      <c r="C59" s="59"/>
      <c r="D59" s="59"/>
      <c r="E59" s="59"/>
      <c r="F59" s="60"/>
    </row>
    <row r="60" spans="1:6" ht="31.5" x14ac:dyDescent="0.25">
      <c r="A60" s="9" t="s">
        <v>25</v>
      </c>
      <c r="B60" s="8" t="s">
        <v>24</v>
      </c>
      <c r="C60" s="6">
        <v>755</v>
      </c>
      <c r="D60" s="6">
        <f>SUM(D62:D69)</f>
        <v>755</v>
      </c>
      <c r="E60" s="6">
        <f>D60-C60</f>
        <v>0</v>
      </c>
      <c r="F60" s="5">
        <f>E60/C$71</f>
        <v>0</v>
      </c>
    </row>
    <row r="61" spans="1:6" ht="15.75" x14ac:dyDescent="0.25">
      <c r="A61" s="17"/>
      <c r="B61" s="14" t="s">
        <v>23</v>
      </c>
      <c r="C61" s="13"/>
      <c r="D61" s="13"/>
      <c r="E61" s="13"/>
      <c r="F61" s="12"/>
    </row>
    <row r="62" spans="1:6" x14ac:dyDescent="0.25">
      <c r="A62" s="11" t="s">
        <v>22</v>
      </c>
      <c r="B62" s="10" t="s">
        <v>21</v>
      </c>
      <c r="C62" s="7">
        <v>563</v>
      </c>
      <c r="D62" s="16">
        <v>563</v>
      </c>
      <c r="E62" s="6">
        <f>SUM(D62-C62)</f>
        <v>0</v>
      </c>
      <c r="F62" s="5">
        <f>E62/C$71</f>
        <v>0</v>
      </c>
    </row>
    <row r="63" spans="1:6" ht="102" x14ac:dyDescent="0.25">
      <c r="A63" s="11" t="s">
        <v>20</v>
      </c>
      <c r="B63" s="10" t="s">
        <v>96</v>
      </c>
      <c r="C63" s="7"/>
      <c r="D63" s="7"/>
      <c r="E63" s="6">
        <f>SUM(D63-C63)</f>
        <v>0</v>
      </c>
      <c r="F63" s="5">
        <f>E63/C$71</f>
        <v>0</v>
      </c>
    </row>
    <row r="64" spans="1:6" ht="63.75" x14ac:dyDescent="0.25">
      <c r="A64" s="11" t="s">
        <v>18</v>
      </c>
      <c r="B64" s="10" t="s">
        <v>17</v>
      </c>
      <c r="C64" s="7">
        <v>192</v>
      </c>
      <c r="D64" s="7">
        <v>192</v>
      </c>
      <c r="E64" s="6">
        <f>SUM(D64-C64)</f>
        <v>0</v>
      </c>
      <c r="F64" s="5">
        <f>E64/C$71</f>
        <v>0</v>
      </c>
    </row>
    <row r="65" spans="1:6" ht="15.75" x14ac:dyDescent="0.25">
      <c r="A65" s="15"/>
      <c r="B65" s="14" t="s">
        <v>16</v>
      </c>
      <c r="C65" s="13"/>
      <c r="D65" s="13"/>
      <c r="E65" s="13"/>
      <c r="F65" s="12"/>
    </row>
    <row r="66" spans="1:6" ht="25.5" x14ac:dyDescent="0.25">
      <c r="A66" s="11" t="s">
        <v>15</v>
      </c>
      <c r="B66" s="10" t="s">
        <v>14</v>
      </c>
      <c r="C66" s="7"/>
      <c r="D66" s="7"/>
      <c r="E66" s="6">
        <f>SUM(D66-C66)</f>
        <v>0</v>
      </c>
      <c r="F66" s="5">
        <f>E66/C$71</f>
        <v>0</v>
      </c>
    </row>
    <row r="67" spans="1:6" x14ac:dyDescent="0.25">
      <c r="A67" s="11" t="s">
        <v>13</v>
      </c>
      <c r="B67" s="10" t="s">
        <v>12</v>
      </c>
      <c r="C67" s="7"/>
      <c r="D67" s="7"/>
      <c r="E67" s="6">
        <f>SUM(D67-C67)</f>
        <v>0</v>
      </c>
      <c r="F67" s="5">
        <f>E67/C$71</f>
        <v>0</v>
      </c>
    </row>
    <row r="68" spans="1:6" x14ac:dyDescent="0.25">
      <c r="A68" s="11" t="s">
        <v>11</v>
      </c>
      <c r="B68" s="10" t="s">
        <v>10</v>
      </c>
      <c r="C68" s="7"/>
      <c r="D68" s="7"/>
      <c r="E68" s="6">
        <f>SUM(D68-C68)</f>
        <v>0</v>
      </c>
      <c r="F68" s="5">
        <f>E68/C$71</f>
        <v>0</v>
      </c>
    </row>
    <row r="69" spans="1:6" x14ac:dyDescent="0.25">
      <c r="A69" s="11" t="s">
        <v>9</v>
      </c>
      <c r="B69" s="10" t="s">
        <v>8</v>
      </c>
      <c r="C69" s="7"/>
      <c r="D69" s="7"/>
      <c r="E69" s="6">
        <f>SUM(D69-C69)</f>
        <v>0</v>
      </c>
      <c r="F69" s="5">
        <f>E69/C$71</f>
        <v>0</v>
      </c>
    </row>
    <row r="70" spans="1:6" x14ac:dyDescent="0.25">
      <c r="A70" s="58"/>
      <c r="B70" s="59"/>
      <c r="C70" s="59"/>
      <c r="D70" s="59"/>
      <c r="E70" s="59"/>
      <c r="F70" s="60"/>
    </row>
    <row r="71" spans="1:6" ht="31.5" x14ac:dyDescent="0.25">
      <c r="A71" s="9" t="s">
        <v>7</v>
      </c>
      <c r="B71" s="8" t="s">
        <v>6</v>
      </c>
      <c r="C71" s="7">
        <v>755</v>
      </c>
      <c r="D71" s="6">
        <f>SUM(D60,D55,)</f>
        <v>755</v>
      </c>
      <c r="E71" s="6">
        <f>D71-C71</f>
        <v>0</v>
      </c>
      <c r="F71" s="5">
        <f>E71/C$71</f>
        <v>0</v>
      </c>
    </row>
    <row r="72" spans="1:6" x14ac:dyDescent="0.25">
      <c r="A72" s="58"/>
      <c r="B72" s="59"/>
      <c r="C72" s="59"/>
      <c r="D72" s="59"/>
      <c r="E72" s="59"/>
      <c r="F72" s="60"/>
    </row>
    <row r="73" spans="1:6" ht="15" customHeight="1" x14ac:dyDescent="0.25">
      <c r="A73" s="74" t="s">
        <v>5</v>
      </c>
      <c r="B73" s="75"/>
      <c r="C73" s="75"/>
      <c r="D73" s="75"/>
      <c r="E73" s="75"/>
      <c r="F73" s="76"/>
    </row>
    <row r="74" spans="1:6" ht="25.5" x14ac:dyDescent="0.25">
      <c r="A74" s="4" t="s">
        <v>4</v>
      </c>
      <c r="B74" s="33" t="s">
        <v>3</v>
      </c>
      <c r="C74" s="64"/>
      <c r="D74" s="34"/>
      <c r="E74" s="33" t="s">
        <v>2</v>
      </c>
      <c r="F74" s="34"/>
    </row>
    <row r="75" spans="1:6" ht="25.5" customHeight="1" x14ac:dyDescent="0.25">
      <c r="A75" s="17" t="s">
        <v>22</v>
      </c>
      <c r="B75" s="111" t="s">
        <v>117</v>
      </c>
      <c r="C75" s="111"/>
      <c r="D75" s="111"/>
      <c r="E75" s="78">
        <v>280</v>
      </c>
      <c r="F75" s="79"/>
    </row>
    <row r="76" spans="1:6" ht="82.5" customHeight="1" x14ac:dyDescent="0.25">
      <c r="A76" s="17" t="s">
        <v>22</v>
      </c>
      <c r="B76" s="112" t="s">
        <v>118</v>
      </c>
      <c r="C76" s="113"/>
      <c r="D76" s="114"/>
      <c r="E76" s="78">
        <v>89</v>
      </c>
      <c r="F76" s="79"/>
    </row>
    <row r="77" spans="1:6" ht="43.5" customHeight="1" x14ac:dyDescent="0.25">
      <c r="A77" s="17" t="s">
        <v>22</v>
      </c>
      <c r="B77" s="112" t="s">
        <v>119</v>
      </c>
      <c r="C77" s="113"/>
      <c r="D77" s="114"/>
      <c r="E77" s="78">
        <v>44</v>
      </c>
      <c r="F77" s="79"/>
    </row>
    <row r="78" spans="1:6" ht="55.5" customHeight="1" x14ac:dyDescent="0.25">
      <c r="A78" s="17" t="s">
        <v>22</v>
      </c>
      <c r="B78" s="112" t="s">
        <v>120</v>
      </c>
      <c r="C78" s="113"/>
      <c r="D78" s="114"/>
      <c r="E78" s="78">
        <v>150</v>
      </c>
      <c r="F78" s="79"/>
    </row>
    <row r="79" spans="1:6" ht="34.5" customHeight="1" x14ac:dyDescent="0.25">
      <c r="A79" s="17" t="s">
        <v>18</v>
      </c>
      <c r="B79" s="111" t="s">
        <v>121</v>
      </c>
      <c r="C79" s="111"/>
      <c r="D79" s="111"/>
      <c r="E79" s="78">
        <v>192</v>
      </c>
      <c r="F79" s="79"/>
    </row>
    <row r="80" spans="1:6" x14ac:dyDescent="0.25">
      <c r="A80" s="2"/>
      <c r="B80" s="2"/>
      <c r="C80" s="2"/>
      <c r="D80" s="2"/>
      <c r="E80" s="2"/>
      <c r="F80" s="2"/>
    </row>
    <row r="81" spans="1:6" x14ac:dyDescent="0.25">
      <c r="A81" s="81" t="s">
        <v>1</v>
      </c>
      <c r="B81" s="81"/>
      <c r="C81" s="81"/>
      <c r="D81" s="81"/>
      <c r="E81" s="81"/>
      <c r="F81" s="81"/>
    </row>
    <row r="82" spans="1:6" x14ac:dyDescent="0.25">
      <c r="A82" s="81" t="s">
        <v>0</v>
      </c>
      <c r="B82" s="81"/>
      <c r="C82" s="81"/>
      <c r="D82" s="81"/>
      <c r="E82" s="81"/>
      <c r="F82" s="81"/>
    </row>
  </sheetData>
  <mergeCells count="91">
    <mergeCell ref="A81:F81"/>
    <mergeCell ref="A82:F82"/>
    <mergeCell ref="B78:D78"/>
    <mergeCell ref="E78:F78"/>
    <mergeCell ref="B79:D79"/>
    <mergeCell ref="E79:F79"/>
    <mergeCell ref="B75:D75"/>
    <mergeCell ref="E75:F75"/>
    <mergeCell ref="B76:D76"/>
    <mergeCell ref="E76:F76"/>
    <mergeCell ref="B77:D77"/>
    <mergeCell ref="E77:F77"/>
    <mergeCell ref="A59:F59"/>
    <mergeCell ref="A70:F70"/>
    <mergeCell ref="A72:F72"/>
    <mergeCell ref="A73:F73"/>
    <mergeCell ref="B74:D74"/>
    <mergeCell ref="E74:F74"/>
    <mergeCell ref="A53:F53"/>
    <mergeCell ref="C47:D47"/>
    <mergeCell ref="E47:F47"/>
    <mergeCell ref="C48:D48"/>
    <mergeCell ref="E48:F48"/>
    <mergeCell ref="A52:F52"/>
    <mergeCell ref="C50:D50"/>
    <mergeCell ref="E50:F50"/>
    <mergeCell ref="C51:D51"/>
    <mergeCell ref="E51:F51"/>
    <mergeCell ref="A44:F44"/>
    <mergeCell ref="B45:F45"/>
    <mergeCell ref="C46:D46"/>
    <mergeCell ref="E46:F46"/>
    <mergeCell ref="E49:F49"/>
    <mergeCell ref="C49:D49"/>
    <mergeCell ref="B41:C41"/>
    <mergeCell ref="D41:F41"/>
    <mergeCell ref="B42:C42"/>
    <mergeCell ref="D42:F42"/>
    <mergeCell ref="B43:C43"/>
    <mergeCell ref="D43:F43"/>
    <mergeCell ref="A37:F37"/>
    <mergeCell ref="B38:F38"/>
    <mergeCell ref="B30:F30"/>
    <mergeCell ref="B31:F31"/>
    <mergeCell ref="B40:C40"/>
    <mergeCell ref="D40:F40"/>
    <mergeCell ref="B39:C39"/>
    <mergeCell ref="D39:F39"/>
    <mergeCell ref="B34:F34"/>
    <mergeCell ref="B35:F35"/>
    <mergeCell ref="B36:F36"/>
    <mergeCell ref="B29:F29"/>
    <mergeCell ref="B27:F27"/>
    <mergeCell ref="B28:F28"/>
    <mergeCell ref="B32:F32"/>
    <mergeCell ref="B33:F33"/>
    <mergeCell ref="B19:C19"/>
    <mergeCell ref="D19:F19"/>
    <mergeCell ref="B20:C20"/>
    <mergeCell ref="D20:F20"/>
    <mergeCell ref="A21:F21"/>
    <mergeCell ref="A22:F22"/>
    <mergeCell ref="B23:F23"/>
    <mergeCell ref="B24:F24"/>
    <mergeCell ref="B25:F25"/>
    <mergeCell ref="B26:F26"/>
    <mergeCell ref="B16:C16"/>
    <mergeCell ref="D16:F16"/>
    <mergeCell ref="B17:C17"/>
    <mergeCell ref="D17:F17"/>
    <mergeCell ref="B18:C18"/>
    <mergeCell ref="D18:F18"/>
    <mergeCell ref="C12:D12"/>
    <mergeCell ref="E12:F12"/>
    <mergeCell ref="A13:F13"/>
    <mergeCell ref="A14:F14"/>
    <mergeCell ref="B15:C15"/>
    <mergeCell ref="D15:F15"/>
    <mergeCell ref="B9:C9"/>
    <mergeCell ref="D9:F9"/>
    <mergeCell ref="C10:D10"/>
    <mergeCell ref="E10:F10"/>
    <mergeCell ref="C11:D11"/>
    <mergeCell ref="E11:F11"/>
    <mergeCell ref="A6:A8"/>
    <mergeCell ref="B6:F8"/>
    <mergeCell ref="B1:F1"/>
    <mergeCell ref="A2:F2"/>
    <mergeCell ref="A3:F3"/>
    <mergeCell ref="B4:F4"/>
    <mergeCell ref="B5:F5"/>
  </mergeCells>
  <printOptions horizontalCentered="1"/>
  <pageMargins left="0.70866141732283472" right="0.70866141732283472" top="0.78740157480314965" bottom="0.78740157480314965" header="0.31496062992125984" footer="0.31496062992125984"/>
  <pageSetup paperSize="9" scale="78" orientation="portrait" r:id="rId1"/>
  <rowBreaks count="1" manualBreakCount="1">
    <brk id="52"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Záv. zpráva dílčí CRP 2022 VZOR</vt:lpstr>
      <vt:lpstr>Záv. zpráva kompletní CRP 2022</vt:lpstr>
      <vt:lpstr>ZČU</vt:lpstr>
      <vt:lpstr>'Záv. zpráva dílčí CRP 2022 VZOR'!Oblast_tisku</vt:lpstr>
      <vt:lpstr>'Záv. zpráva kompletní CRP 2022'!Oblast_tisku</vt:lpstr>
      <vt:lpstr>ZČU!Oblast_tisku</vt:lpstr>
    </vt:vector>
  </TitlesOfParts>
  <Company>Západočeská univerzita v Plzni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Menšíková</dc:creator>
  <cp:lastModifiedBy>Ing. Pavlína Nová</cp:lastModifiedBy>
  <cp:lastPrinted>2023-02-10T09:06:11Z</cp:lastPrinted>
  <dcterms:created xsi:type="dcterms:W3CDTF">2023-01-13T14:09:43Z</dcterms:created>
  <dcterms:modified xsi:type="dcterms:W3CDTF">2023-02-10T09:16:10Z</dcterms:modified>
</cp:coreProperties>
</file>